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98" firstSheet="9" activeTab="12"/>
  </bookViews>
  <sheets>
    <sheet name="1-1大姚县一般公共预算收入情况表" sheetId="2" r:id="rId1"/>
    <sheet name="1-2大姚县一般公共预算支出情况表" sheetId="3" r:id="rId2"/>
    <sheet name="1-3大姚县本级一般公共预算收入情况表" sheetId="4" r:id="rId3"/>
    <sheet name="1-4大姚县本级一般公共预算支出情况表（公开到项级）" sheetId="5" r:id="rId4"/>
    <sheet name="1-5大姚县本级一般公共预算基本支出情况表（公开到款级）" sheetId="6" r:id="rId5"/>
    <sheet name="1-6大姚县本级一般公共预算支出表（州（市）对下转移支付项目）" sheetId="7" r:id="rId6"/>
    <sheet name="1-7大姚县分地区税收返还和转移支付预算表" sheetId="8" r:id="rId7"/>
    <sheet name="1-8大姚县本级“三公”经费预算财政拨款情况统计表" sheetId="9" r:id="rId8"/>
    <sheet name="2-1大姚县政府性基金预算收入情况表" sheetId="10" r:id="rId9"/>
    <sheet name="2-2大姚县政府性基金预算支出情况表" sheetId="11" r:id="rId10"/>
    <sheet name="2-3大姚县本级政府性基金预算收入情况表" sheetId="12" r:id="rId11"/>
    <sheet name="2-4大姚县本级政府性基金预算支出情况表（公开到项级）" sheetId="13" r:id="rId12"/>
    <sheet name="2-5大姚县本级政府性基金支出表（州（市）对下转移支付）" sheetId="14" r:id="rId13"/>
    <sheet name="3-1大姚县国有资本经营收入预算情况表" sheetId="15" r:id="rId14"/>
    <sheet name="3-2大姚县国有资本经营支出预算情况表" sheetId="16" r:id="rId15"/>
    <sheet name="3-3大姚县本级国有资本经营收入预算情况表" sheetId="17" r:id="rId16"/>
    <sheet name="3-4大姚县本级国有资本经营支出预算情况表（公开到项级）" sheetId="18" r:id="rId17"/>
    <sheet name="3-6 大姚县本级国有资本经营预算转移支付表（分项目）" sheetId="20" r:id="rId18"/>
    <sheet name="3-5 大姚县国有资本经营预算转移支付表（分地区）" sheetId="19" r:id="rId19"/>
    <sheet name="4-1大姚县社会保险基金收入预算情况表" sheetId="21" r:id="rId20"/>
    <sheet name="4-2大姚县社会保险基金支出预算情况表" sheetId="22" r:id="rId21"/>
    <sheet name="4-3大姚县县本级社会保险基金收入预算情况表" sheetId="23" r:id="rId22"/>
    <sheet name="4-4大姚县县本级社会保险基金支出预算情况表" sheetId="24" r:id="rId23"/>
    <sheet name="5-1   2024年地方政府债务限额及余额预算情况表" sheetId="25" r:id="rId24"/>
    <sheet name="5-2  2024年地方政府一般债务余额情况表" sheetId="26" r:id="rId25"/>
    <sheet name="5-3  本级2024年地方政府一般债务余额情况表" sheetId="27" r:id="rId26"/>
    <sheet name="5-42024年地方政府专项债务余额情况表" sheetId="28" r:id="rId27"/>
    <sheet name="5-5 本级2024年地方政府专项债务余额情况表（本级）" sheetId="29" r:id="rId28"/>
    <sheet name="5-6 地方政府债券发行及还本付息情况表" sheetId="30" r:id="rId29"/>
    <sheet name="5-7 2025年政府专项债务限额和余额情况表" sheetId="31" r:id="rId30"/>
    <sheet name="5-8 2025年年初新增地方政府债券资金安排表" sheetId="32" r:id="rId31"/>
    <sheet name="6-1重大政策和重点项目绩效目标表" sheetId="33" r:id="rId32"/>
    <sheet name="6-2重点工作情况解释说明汇总表" sheetId="34" r:id="rId33"/>
  </sheets>
  <externalReferences>
    <externalReference r:id="rId34"/>
    <externalReference r:id="rId35"/>
  </externalReferences>
  <definedNames>
    <definedName name="_xlnm._FilterDatabase" localSheetId="0" hidden="1">'1-1大姚县一般公共预算收入情况表'!$A$4:$E$42</definedName>
    <definedName name="_xlnm._FilterDatabase" localSheetId="1" hidden="1">'1-2大姚县一般公共预算支出情况表'!$A$3:$E$40</definedName>
    <definedName name="_xlnm._FilterDatabase" localSheetId="2" hidden="1">'1-3大姚县本级一般公共预算收入情况表'!$A$3:$E$42</definedName>
    <definedName name="_xlnm._FilterDatabase" localSheetId="3" hidden="1">'1-4大姚县本级一般公共预算支出情况表（公开到项级）'!$A$3:$F$1342</definedName>
    <definedName name="_xlnm._FilterDatabase" localSheetId="4" hidden="1">'1-5大姚县本级一般公共预算基本支出情况表（公开到款级）'!$A$3:$B$35</definedName>
    <definedName name="_xlnm._FilterDatabase" localSheetId="5" hidden="1">'1-6大姚县本级一般公共预算支出表（州（市）对下转移支付项目）'!$A$1:$D$25</definedName>
    <definedName name="_xlnm._FilterDatabase" localSheetId="8" hidden="1">'2-1大姚县政府性基金预算收入情况表'!$A$3:$E$38</definedName>
    <definedName name="_xlnm._FilterDatabase" localSheetId="9" hidden="1">'2-2大姚县政府性基金预算支出情况表'!$A$3:$F$278</definedName>
    <definedName name="_xlnm._FilterDatabase" localSheetId="10" hidden="1">'2-3大姚县本级政府性基金预算收入情况表'!$A$3:$F$38</definedName>
    <definedName name="_xlnm._FilterDatabase" localSheetId="11" hidden="1">'2-4大姚县本级政府性基金预算支出情况表（公开到项级）'!$A$3:$G$279</definedName>
    <definedName name="_xlnm._FilterDatabase" localSheetId="13" hidden="1">'3-1大姚县国有资本经营收入预算情况表'!$A$3:$E$41</definedName>
    <definedName name="_xlnm._FilterDatabase" localSheetId="14" hidden="1">'3-2大姚县国有资本经营支出预算情况表'!$A$3:$E$28</definedName>
    <definedName name="_xlnm._FilterDatabase" localSheetId="15" hidden="1">'3-3大姚县本级国有资本经营收入预算情况表'!$A$3:$E$35</definedName>
    <definedName name="_xlnm._FilterDatabase" localSheetId="16" hidden="1">'3-4大姚县本级国有资本经营支出预算情况表（公开到项级）'!$A$3:$E$21</definedName>
    <definedName name="_xlnm._FilterDatabase" localSheetId="19" hidden="1">'4-1大姚县社会保险基金收入预算情况表'!$A$3:$E$45</definedName>
    <definedName name="_xlnm._FilterDatabase" localSheetId="20" hidden="1">'4-2大姚县社会保险基金支出预算情况表'!$A$3:$E$22</definedName>
    <definedName name="_xlnm._FilterDatabase" localSheetId="21" hidden="1">'4-3大姚县县本级社会保险基金收入预算情况表'!$A$3:$E$45</definedName>
    <definedName name="_xlnm._FilterDatabase" localSheetId="22" hidden="1">'4-4大姚县县本级社会保险基金支出预算情况表'!$A$3:$F$22</definedName>
    <definedName name="_lst_r_地方财政预算表2015年全省汇总_10_科目编码名称">[1]_ESList!$A$1:$A$27</definedName>
    <definedName name="_xlnm.Print_Area" localSheetId="0">'1-1大姚县一般公共预算收入情况表'!$A$1:$E$42</definedName>
    <definedName name="_xlnm.Print_Titles" localSheetId="0">'1-1大姚县一般公共预算收入情况表'!$2:$4</definedName>
    <definedName name="专项收入年初预算数">#REF!</definedName>
    <definedName name="专项收入全年预计数">#REF!</definedName>
    <definedName name="_xlnm.Print_Area" localSheetId="1">'1-2大姚县一般公共预算支出情况表'!$B$1:$E$39</definedName>
    <definedName name="_xlnm.Print_Titles" localSheetId="1">'1-2大姚县一般公共预算支出情况表'!$1:$3</definedName>
    <definedName name="专项收入年初预算数" localSheetId="1">#REF!</definedName>
    <definedName name="专项收入全年预计数" localSheetId="1">#REF!</definedName>
    <definedName name="_xlnm.Print_Area" localSheetId="2">'1-3大姚县本级一般公共预算收入情况表'!$B$1:$E$42</definedName>
    <definedName name="_xlnm.Print_Titles" localSheetId="2">'1-3大姚县本级一般公共预算收入情况表'!$1:$3</definedName>
    <definedName name="专项收入年初预算数" localSheetId="2">#REF!</definedName>
    <definedName name="专项收入全年预计数" localSheetId="2">#REF!</definedName>
    <definedName name="_xlnm.Print_Area" localSheetId="3">'1-4大姚县本级一般公共预算支出情况表（公开到项级）'!$B$1:$E$1342</definedName>
    <definedName name="_xlnm.Print_Titles" localSheetId="3">'1-4大姚县本级一般公共预算支出情况表（公开到项级）'!$1:$3</definedName>
    <definedName name="专项收入年初预算数" localSheetId="3">#REF!</definedName>
    <definedName name="专项收入全年预计数" localSheetId="3">#REF!</definedName>
    <definedName name="专项收入年初预算数" localSheetId="4">#REF!</definedName>
    <definedName name="专项收入全年预计数" localSheetId="4">#REF!</definedName>
    <definedName name="_xlnm.Print_Area" localSheetId="4">'1-5大姚县本级一般公共预算基本支出情况表（公开到款级）'!$A$1:$B$35</definedName>
    <definedName name="_xlnm.Print_Titles" localSheetId="4">'1-5大姚县本级一般公共预算基本支出情况表（公开到款级）'!$1:$3</definedName>
    <definedName name="_xlnm.Print_Area" localSheetId="5">'1-6大姚县本级一般公共预算支出表（州（市）对下转移支付项目）'!$A$1:$C$24</definedName>
    <definedName name="_xlnm.Print_Titles" localSheetId="5">'1-6大姚县本级一般公共预算支出表（州（市）对下转移支付项目）'!$1:$3</definedName>
    <definedName name="专项收入年初预算数" localSheetId="5">#REF!</definedName>
    <definedName name="专项收入全年预计数" localSheetId="5">#REF!</definedName>
    <definedName name="_xlnm.Print_Area" localSheetId="6">'1-7大姚县分地区税收返还和转移支付预算表'!$A$1:$D$17</definedName>
    <definedName name="_xlnm.Print_Titles" localSheetId="6">'1-7大姚县分地区税收返还和转移支付预算表'!$1:$3</definedName>
    <definedName name="专项收入年初预算数" localSheetId="6">#REF!</definedName>
    <definedName name="专项收入全年预计数" localSheetId="6">#REF!</definedName>
    <definedName name="专项收入年初预算数" localSheetId="7">#REF!</definedName>
    <definedName name="专项收入全年预计数" localSheetId="7">#REF!</definedName>
    <definedName name="_xlnm.Print_Area" localSheetId="8">'2-1大姚县政府性基金预算收入情况表'!$B$1:$E$38</definedName>
    <definedName name="_xlnm.Print_Titles" localSheetId="8">'2-1大姚县政府性基金预算收入情况表'!$1:$3</definedName>
    <definedName name="专项收入年初预算数" localSheetId="8">#REF!</definedName>
    <definedName name="专项收入全年预计数" localSheetId="8">#REF!</definedName>
    <definedName name="_xlnm.Print_Area" localSheetId="9">'2-2大姚县政府性基金预算支出情况表'!$B$1:$E$278</definedName>
    <definedName name="_xlnm.Print_Titles" localSheetId="9">'2-2大姚县政府性基金预算支出情况表'!$1:$3</definedName>
    <definedName name="专项收入年初预算数" localSheetId="9">#REF!</definedName>
    <definedName name="专项收入全年预计数" localSheetId="9">#REF!</definedName>
    <definedName name="_xlnm.Print_Area" localSheetId="10">'2-3大姚县本级政府性基金预算收入情况表'!$B$1:$E$38</definedName>
    <definedName name="_xlnm.Print_Titles" localSheetId="10">'2-3大姚县本级政府性基金预算收入情况表'!$1:$3</definedName>
    <definedName name="专项收入年初预算数" localSheetId="10">#REF!</definedName>
    <definedName name="专项收入全年预计数" localSheetId="10">#REF!</definedName>
    <definedName name="_xlnm.Print_Area" localSheetId="11">'2-4大姚县本级政府性基金预算支出情况表（公开到项级）'!$B$1:$E$279</definedName>
    <definedName name="_xlnm.Print_Titles" localSheetId="11">'2-4大姚县本级政府性基金预算支出情况表（公开到项级）'!$1:$3</definedName>
    <definedName name="专项收入年初预算数" localSheetId="11">#REF!</definedName>
    <definedName name="专项收入全年预计数" localSheetId="11">#REF!</definedName>
    <definedName name="_xlnm._FilterDatabase" localSheetId="12" hidden="1">'2-5大姚县本级政府性基金支出表（州（市）对下转移支付）'!$A$3:$E$18</definedName>
    <definedName name="_xlnm.Print_Area" localSheetId="12">'2-5大姚县本级政府性基金支出表（州（市）对下转移支付）'!$A$1:$D$15</definedName>
    <definedName name="_xlnm.Print_Titles" localSheetId="12">'2-5大姚县本级政府性基金支出表（州（市）对下转移支付）'!$1:$3</definedName>
    <definedName name="专项收入年初预算数" localSheetId="12">#REF!</definedName>
    <definedName name="专项收入全年预计数" localSheetId="12">#REF!</definedName>
    <definedName name="_xlnm.Print_Area" localSheetId="13">'3-1大姚县国有资本经营收入预算情况表'!$A$1:$D$41</definedName>
    <definedName name="_xlnm.Print_Titles" localSheetId="13">'3-1大姚县国有资本经营收入预算情况表'!$1:$3</definedName>
    <definedName name="专项收入年初预算数" localSheetId="13">#REF!</definedName>
    <definedName name="专项收入全年预计数" localSheetId="13">#REF!</definedName>
    <definedName name="_xlnm.Print_Area" localSheetId="14">'3-2大姚县国有资本经营支出预算情况表'!$A$1:$D$28</definedName>
    <definedName name="_xlnm.Print_Titles" localSheetId="14">'3-2大姚县国有资本经营支出预算情况表'!$1:$3</definedName>
    <definedName name="专项收入年初预算数" localSheetId="14">#REF!</definedName>
    <definedName name="专项收入全年预计数" localSheetId="14">#REF!</definedName>
    <definedName name="_xlnm.Print_Area" localSheetId="15">'3-3大姚县本级国有资本经营收入预算情况表'!$A$1:$D$35</definedName>
    <definedName name="_xlnm.Print_Titles" localSheetId="15">'3-3大姚县本级国有资本经营收入预算情况表'!$1:$3</definedName>
    <definedName name="专项收入年初预算数" localSheetId="15">#REF!</definedName>
    <definedName name="专项收入全年预计数" localSheetId="15">#REF!</definedName>
    <definedName name="_xlnm.Print_Area" localSheetId="16">'3-4大姚县本级国有资本经营支出预算情况表（公开到项级）'!$A$1:$D$21</definedName>
    <definedName name="专项收入年初预算数" localSheetId="16">#REF!</definedName>
    <definedName name="专项收入全年预计数" localSheetId="16">#REF!</definedName>
    <definedName name="专项收入年初预算数" localSheetId="18">#REF!</definedName>
    <definedName name="专项收入全年预计数" localSheetId="18">#REF!</definedName>
    <definedName name="专项收入年初预算数" localSheetId="17">#REF!</definedName>
    <definedName name="专项收入全年预计数" localSheetId="17">#REF!</definedName>
    <definedName name="_lst_r_地方财政预算表2015年全省汇总_10_科目编码名称" localSheetId="19">[2]_ESList!$A$1:$A$27</definedName>
    <definedName name="_xlnm.Print_Area" localSheetId="19">'4-1大姚县社会保险基金收入预算情况表'!$A$1:$D$45</definedName>
    <definedName name="_xlnm.Print_Titles" localSheetId="19">'4-1大姚县社会保险基金收入预算情况表'!$1:$3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[2]_ESList!$A$1:$A$27</definedName>
    <definedName name="_xlnm.Print_Area" localSheetId="20">'4-2大姚县社会保险基金支出预算情况表'!$A$1:$D$23</definedName>
    <definedName name="专项收入年初预算数" localSheetId="20">#REF!</definedName>
    <definedName name="专项收入全年预计数" localSheetId="20">#REF!</definedName>
    <definedName name="_lst_r_地方财政预算表2015年全省汇总_10_科目编码名称" localSheetId="21">[2]_ESList!$A$1:$A$27</definedName>
    <definedName name="_xlnm.Print_Area" localSheetId="21">'4-3大姚县县本级社会保险基金收入预算情况表'!$A$1:$D$45</definedName>
    <definedName name="_xlnm.Print_Titles" localSheetId="21">'4-3大姚县县本级社会保险基金收入预算情况表'!$1:$3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[2]_ESList!$A$1:$A$27</definedName>
    <definedName name="_xlnm.Print_Area" localSheetId="22">'4-4大姚县县本级社会保险基金支出预算情况表'!$A$1:$D$22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<sst xmlns="http://schemas.openxmlformats.org/spreadsheetml/2006/main" count="5094" uniqueCount="3513">
  <si>
    <t>附件1</t>
  </si>
  <si>
    <t>1-1  2025年大姚县一般公共预算收入情况表</t>
  </si>
  <si>
    <t>单位：万元</t>
  </si>
  <si>
    <t>科目编码</t>
  </si>
  <si>
    <t>项目</t>
  </si>
  <si>
    <t>2024年执行数</t>
  </si>
  <si>
    <t>2025年预算数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</si>
  <si>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</si>
  <si>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</si>
  <si>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</si>
  <si>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</si>
  <si>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</si>
  <si>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</si>
  <si>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</si>
  <si>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</si>
  <si>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</si>
  <si>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</si>
  <si>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</si>
  <si>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</si>
  <si>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</si>
  <si>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</si>
  <si>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</si>
  <si>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</si>
  <si>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</si>
  <si>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</si>
  <si>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</si>
  <si>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</si>
  <si>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</si>
  <si>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</si>
  <si>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</si>
  <si>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</si>
  <si>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</si>
  <si>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</si>
  <si>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</si>
  <si>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</si>
  <si>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</si>
  <si>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</si>
  <si>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</si>
  <si>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</si>
  <si>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</si>
  <si>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</si>
  <si>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</si>
  <si>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</si>
  <si>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</si>
  <si>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</si>
  <si>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</si>
  <si>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</si>
  <si>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</si>
  <si>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</si>
  <si>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</si>
  <si>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</si>
  <si>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</si>
  <si>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</si>
  <si>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</si>
  <si>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</si>
  <si>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</si>
  <si>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</si>
  <si>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</si>
  <si>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</si>
  <si>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</si>
  <si>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</si>
  <si>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</si>
  <si>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</si>
  <si>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</si>
  <si>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</si>
  <si>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债务转贷收入</t>
  </si>
  <si>
    <t xml:space="preserve">   接受其他地区援助收入</t>
  </si>
  <si>
    <t xml:space="preserve">   动用预算稳定调节基金</t>
  </si>
  <si>
    <t xml:space="preserve">   区域间转移性收入</t>
  </si>
  <si>
    <t>各项收入合计</t>
  </si>
  <si>
    <t>1-2  2025年大姚县一般公共预算支出情况表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</si>
  <si>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</si>
  <si>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</si>
  <si>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</si>
  <si>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</si>
  <si>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</si>
  <si>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</si>
  <si>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</si>
  <si>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</si>
  <si>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</si>
  <si>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</si>
  <si>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</si>
  <si>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</si>
  <si>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</si>
  <si>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</si>
  <si>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</si>
  <si>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</si>
  <si>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</si>
  <si>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</si>
  <si>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</si>
  <si>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</si>
  <si>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</si>
  <si>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</si>
  <si>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</si>
  <si>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</si>
  <si>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</si>
  <si>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</si>
  <si>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</si>
  <si>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</si>
  <si>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</si>
  <si>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</si>
  <si>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</si>
  <si>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</si>
  <si>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</si>
  <si>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</si>
  <si>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</si>
  <si>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</si>
  <si>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</si>
  <si>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</si>
  <si>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</si>
  <si>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</si>
  <si>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</si>
  <si>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</si>
  <si>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</si>
  <si>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</si>
  <si>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</si>
  <si>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</si>
  <si>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</si>
  <si>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</si>
  <si>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</si>
  <si>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</si>
  <si>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</si>
  <si>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</si>
  <si>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</si>
  <si>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</si>
  <si>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</si>
  <si>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</si>
  <si>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 xml:space="preserve">    区域间转移性支出</t>
  </si>
  <si>
    <t>地方政府一般债务还本支出</t>
  </si>
  <si>
    <t>年终结转</t>
  </si>
  <si>
    <t>各项支出合计</t>
  </si>
  <si>
    <t>1-3  2025年大姚县本级一般公共预算收入情况表</t>
  </si>
  <si>
    <t>2024年预算数</t>
  </si>
  <si>
    <t>比上年预算数增长%</t>
  </si>
  <si>
    <r>
      <rPr>
        <sz val="14"/>
        <rFont val="宋体"/>
        <charset val="134"/>
      </rPr>
      <t>10199</t>
    </r>
  </si>
  <si>
    <t>县本级一般公共预算收入</t>
  </si>
  <si>
    <t xml:space="preserve">   上解收入</t>
  </si>
  <si>
    <t>1-4  2025年大姚县本级一般公共预算支出情况表</t>
  </si>
  <si>
    <t>打印</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</si>
  <si>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</si>
  <si>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</si>
  <si>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</si>
  <si>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</si>
  <si>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</si>
  <si>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</si>
  <si>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</si>
  <si>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</si>
  <si>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</si>
  <si>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</si>
  <si>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</si>
  <si>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</si>
  <si>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</si>
  <si>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</si>
  <si>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</si>
  <si>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</si>
  <si>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</si>
  <si>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</si>
  <si>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</si>
  <si>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</si>
  <si>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</si>
  <si>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</si>
  <si>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</si>
  <si>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</si>
  <si>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</si>
  <si>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</si>
  <si>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</si>
  <si>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</si>
  <si>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</si>
  <si>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</si>
  <si>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</si>
  <si>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</si>
  <si>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</si>
  <si>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</si>
  <si>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</si>
  <si>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</si>
  <si>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</si>
  <si>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</si>
  <si>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</si>
  <si>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</si>
  <si>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</si>
  <si>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</si>
  <si>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</si>
  <si>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</si>
  <si>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</si>
  <si>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</si>
  <si>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</si>
  <si>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</si>
  <si>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</si>
  <si>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</si>
  <si>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</si>
  <si>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</si>
  <si>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</si>
  <si>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</si>
  <si>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</si>
  <si>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</si>
  <si>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</si>
  <si>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</si>
  <si>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</si>
  <si>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</si>
  <si>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</si>
  <si>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</si>
  <si>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</si>
  <si>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</si>
  <si>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</si>
  <si>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</si>
  <si>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</si>
  <si>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</si>
  <si>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</si>
  <si>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</si>
  <si>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</si>
  <si>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</si>
  <si>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</si>
  <si>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</si>
  <si>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</si>
  <si>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</si>
  <si>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</si>
  <si>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</si>
  <si>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</si>
  <si>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</si>
  <si>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</si>
  <si>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</si>
  <si>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</si>
  <si>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</si>
  <si>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</si>
  <si>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</si>
  <si>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</si>
  <si>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</si>
  <si>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</si>
  <si>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</si>
  <si>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</si>
  <si>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</si>
  <si>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</si>
  <si>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</si>
  <si>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</si>
  <si>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</si>
  <si>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</si>
  <si>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</si>
  <si>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</si>
  <si>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</si>
  <si>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</si>
  <si>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</si>
  <si>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</si>
  <si>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</si>
  <si>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</si>
  <si>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</si>
  <si>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</si>
  <si>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</si>
  <si>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</si>
  <si>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</si>
  <si>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</si>
  <si>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</si>
  <si>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</si>
  <si>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</si>
  <si>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</si>
  <si>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</si>
  <si>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</si>
  <si>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</si>
  <si>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</si>
  <si>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</si>
  <si>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</si>
  <si>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</si>
  <si>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</si>
  <si>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</si>
  <si>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</si>
  <si>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</si>
  <si>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</si>
  <si>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</si>
  <si>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</si>
  <si>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</si>
  <si>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</si>
  <si>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</si>
  <si>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</si>
  <si>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</si>
  <si>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</si>
  <si>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</si>
  <si>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</si>
  <si>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</si>
  <si>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</si>
  <si>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</si>
  <si>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</si>
  <si>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</si>
  <si>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</si>
  <si>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</si>
  <si>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</si>
  <si>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</si>
  <si>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</si>
  <si>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</si>
  <si>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</si>
  <si>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</si>
  <si>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</si>
  <si>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</si>
  <si>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</si>
  <si>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</si>
  <si>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</si>
  <si>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</si>
  <si>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</si>
  <si>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</si>
  <si>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</si>
  <si>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</si>
  <si>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</si>
  <si>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</si>
  <si>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</si>
  <si>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</si>
  <si>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</si>
  <si>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</si>
  <si>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</si>
  <si>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</si>
  <si>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</si>
  <si>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</si>
  <si>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</si>
  <si>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</si>
  <si>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</si>
  <si>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</si>
  <si>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</si>
  <si>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</si>
  <si>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</si>
  <si>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</si>
  <si>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</si>
  <si>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</si>
  <si>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</si>
  <si>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</si>
  <si>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</si>
  <si>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</si>
  <si>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</si>
  <si>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</si>
  <si>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</si>
  <si>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</si>
  <si>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</si>
  <si>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</si>
  <si>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</si>
  <si>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</si>
  <si>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</si>
  <si>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</si>
  <si>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</si>
  <si>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</si>
  <si>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</si>
  <si>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</si>
  <si>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</si>
  <si>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</si>
  <si>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</si>
  <si>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</si>
  <si>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</si>
  <si>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</si>
  <si>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</si>
  <si>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</si>
  <si>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</si>
  <si>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</si>
  <si>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</si>
  <si>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</si>
  <si>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</si>
  <si>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</si>
  <si>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</si>
  <si>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</si>
  <si>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</si>
  <si>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</si>
  <si>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</si>
  <si>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</si>
  <si>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</si>
  <si>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</si>
  <si>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</si>
  <si>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</si>
  <si>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</si>
  <si>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</si>
  <si>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</si>
  <si>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</si>
  <si>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</si>
  <si>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</si>
  <si>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</si>
  <si>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</si>
  <si>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</si>
  <si>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</si>
  <si>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</si>
  <si>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</si>
  <si>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</si>
  <si>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</si>
  <si>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</si>
  <si>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</si>
  <si>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</si>
  <si>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</si>
  <si>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</si>
  <si>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</si>
  <si>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</si>
  <si>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</si>
  <si>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</si>
  <si>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</si>
  <si>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</si>
  <si>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</si>
  <si>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</si>
  <si>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</si>
  <si>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</si>
  <si>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</si>
  <si>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</si>
  <si>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</si>
  <si>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</si>
  <si>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</si>
  <si>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</si>
  <si>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</si>
  <si>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</si>
  <si>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</si>
  <si>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</si>
  <si>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</si>
  <si>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</si>
  <si>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</si>
  <si>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</si>
  <si>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</si>
  <si>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</si>
  <si>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</si>
  <si>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</si>
  <si>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</si>
  <si>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</si>
  <si>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</si>
  <si>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</si>
  <si>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</si>
  <si>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</si>
  <si>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</si>
  <si>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</si>
  <si>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</si>
  <si>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</si>
  <si>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</si>
  <si>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</si>
  <si>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</si>
  <si>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</si>
  <si>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</si>
  <si>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</si>
  <si>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</si>
  <si>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</si>
  <si>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</si>
  <si>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</si>
  <si>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</si>
  <si>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</si>
  <si>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</si>
  <si>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</si>
  <si>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</si>
  <si>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</si>
  <si>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</si>
  <si>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</si>
  <si>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</si>
  <si>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</si>
  <si>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</si>
  <si>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</si>
  <si>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</si>
  <si>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</si>
  <si>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</si>
  <si>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</si>
  <si>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</si>
  <si>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</si>
  <si>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</si>
  <si>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</si>
  <si>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</si>
  <si>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</si>
  <si>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</si>
  <si>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</si>
  <si>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</si>
  <si>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</si>
  <si>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</si>
  <si>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</si>
  <si>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</si>
  <si>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</si>
  <si>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</si>
  <si>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</si>
  <si>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</si>
  <si>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</si>
  <si>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</si>
  <si>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</si>
  <si>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</si>
  <si>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</si>
  <si>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</si>
  <si>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</si>
  <si>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</si>
  <si>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</si>
  <si>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</si>
  <si>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</si>
  <si>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</si>
  <si>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</si>
  <si>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</si>
  <si>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</si>
  <si>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</si>
  <si>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</si>
  <si>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</si>
  <si>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</si>
  <si>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</si>
  <si>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</si>
  <si>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</si>
  <si>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</si>
  <si>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</si>
  <si>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</si>
  <si>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</si>
  <si>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</si>
  <si>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</si>
  <si>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</si>
  <si>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</si>
  <si>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</si>
  <si>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</si>
  <si>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</si>
  <si>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</si>
  <si>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</si>
  <si>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</si>
  <si>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</si>
  <si>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</si>
  <si>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</si>
  <si>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</si>
  <si>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</si>
  <si>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</si>
  <si>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</si>
  <si>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</si>
  <si>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</si>
  <si>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</si>
  <si>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</si>
  <si>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</si>
  <si>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</si>
  <si>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</si>
  <si>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</si>
  <si>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</si>
  <si>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</si>
  <si>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</si>
  <si>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 xml:space="preserve">   社会工作事务</t>
  </si>
  <si>
    <t>2013901</t>
  </si>
  <si>
    <t>2013902</t>
  </si>
  <si>
    <t xml:space="preserve">     其他社会工作事务支出</t>
  </si>
  <si>
    <t xml:space="preserve">   信访事务</t>
  </si>
  <si>
    <t xml:space="preserve">     信访业务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</si>
  <si>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</si>
  <si>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</si>
  <si>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</si>
  <si>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</si>
  <si>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</si>
  <si>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</si>
  <si>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</si>
  <si>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</si>
  <si>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</si>
  <si>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</si>
  <si>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</si>
  <si>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</si>
  <si>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</si>
  <si>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</si>
  <si>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</si>
  <si>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</si>
  <si>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</si>
  <si>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</si>
  <si>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</si>
  <si>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</si>
  <si>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</si>
  <si>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</si>
  <si>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</si>
  <si>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</si>
  <si>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</si>
  <si>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</si>
  <si>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</si>
  <si>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</si>
  <si>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</si>
  <si>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</si>
  <si>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</si>
  <si>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</si>
  <si>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</si>
  <si>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</si>
  <si>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</si>
  <si>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</si>
  <si>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</si>
  <si>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</si>
  <si>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</si>
  <si>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</si>
  <si>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</si>
  <si>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</si>
  <si>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</si>
  <si>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</si>
  <si>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</si>
  <si>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</si>
  <si>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</si>
  <si>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</si>
  <si>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</si>
  <si>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</si>
  <si>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</si>
  <si>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</si>
  <si>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</si>
  <si>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</si>
  <si>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</si>
  <si>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</si>
  <si>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</si>
  <si>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</si>
  <si>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</si>
  <si>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</si>
  <si>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</si>
  <si>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</si>
  <si>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</si>
  <si>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</si>
  <si>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</si>
  <si>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</si>
  <si>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</si>
  <si>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</si>
  <si>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</si>
  <si>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</si>
  <si>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</si>
  <si>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</si>
  <si>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</si>
  <si>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</si>
  <si>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</si>
  <si>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</si>
  <si>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</si>
  <si>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</si>
  <si>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</si>
  <si>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</si>
  <si>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</si>
  <si>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</si>
  <si>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</si>
  <si>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</si>
  <si>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</si>
  <si>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</si>
  <si>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</si>
  <si>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</si>
  <si>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</si>
  <si>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</si>
  <si>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</si>
  <si>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</si>
  <si>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</si>
  <si>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</si>
  <si>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</si>
  <si>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</si>
  <si>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</si>
  <si>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</si>
  <si>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</si>
  <si>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</si>
  <si>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</si>
  <si>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</si>
  <si>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</si>
  <si>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</si>
  <si>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</si>
  <si>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</si>
  <si>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</si>
  <si>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</si>
  <si>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</si>
  <si>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</si>
  <si>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</si>
  <si>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</si>
  <si>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</si>
  <si>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</si>
  <si>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</si>
  <si>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</si>
  <si>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</si>
  <si>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</si>
  <si>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</si>
  <si>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</si>
  <si>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</si>
  <si>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</si>
  <si>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</si>
  <si>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</si>
  <si>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</si>
  <si>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</si>
  <si>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</si>
  <si>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</si>
  <si>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</si>
  <si>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</si>
  <si>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</si>
  <si>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</si>
  <si>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</si>
  <si>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</si>
  <si>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</si>
  <si>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</si>
  <si>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</si>
  <si>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</si>
  <si>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</si>
  <si>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</si>
  <si>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</si>
  <si>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</si>
  <si>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</si>
  <si>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</si>
  <si>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</si>
  <si>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</si>
  <si>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</si>
  <si>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</si>
  <si>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</si>
  <si>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</si>
  <si>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</si>
  <si>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</si>
  <si>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</si>
  <si>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</si>
  <si>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</si>
  <si>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</si>
  <si>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</si>
  <si>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</si>
  <si>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</si>
  <si>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</si>
  <si>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</si>
  <si>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</si>
  <si>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</si>
  <si>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</si>
  <si>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</si>
  <si>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</si>
  <si>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</si>
  <si>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</si>
  <si>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</si>
  <si>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</si>
  <si>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</si>
  <si>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</si>
  <si>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</si>
  <si>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</si>
  <si>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</si>
  <si>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</si>
  <si>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</si>
  <si>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</si>
  <si>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</si>
  <si>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</si>
  <si>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</si>
  <si>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</si>
  <si>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</si>
  <si>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</si>
  <si>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</si>
  <si>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</si>
  <si>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</si>
  <si>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</si>
  <si>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</si>
  <si>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</si>
  <si>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</si>
  <si>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</si>
  <si>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</si>
  <si>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</si>
  <si>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</si>
  <si>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</si>
  <si>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</si>
  <si>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</si>
  <si>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</si>
  <si>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</si>
  <si>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</si>
  <si>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</si>
  <si>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</si>
  <si>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</si>
  <si>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</si>
  <si>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</si>
  <si>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</si>
  <si>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</si>
  <si>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</si>
  <si>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</si>
  <si>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</si>
  <si>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</si>
  <si>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</si>
  <si>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</si>
  <si>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</si>
  <si>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</si>
  <si>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</si>
  <si>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</si>
  <si>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</si>
  <si>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</si>
  <si>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</si>
  <si>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</si>
  <si>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</si>
  <si>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</si>
  <si>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</si>
  <si>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</si>
  <si>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</si>
  <si>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</si>
  <si>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</si>
  <si>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</si>
  <si>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</si>
  <si>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</si>
  <si>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</si>
  <si>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</si>
  <si>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</si>
  <si>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</si>
  <si>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</si>
  <si>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</si>
  <si>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</si>
  <si>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</si>
  <si>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</si>
  <si>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</si>
  <si>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</si>
  <si>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</si>
  <si>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</si>
  <si>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</si>
  <si>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</si>
  <si>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</si>
  <si>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</si>
  <si>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</si>
  <si>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</si>
  <si>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</si>
  <si>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</si>
  <si>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</si>
  <si>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</si>
  <si>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</si>
  <si>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</si>
  <si>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</si>
  <si>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</si>
  <si>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</si>
  <si>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</si>
  <si>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</si>
  <si>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</si>
  <si>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</si>
  <si>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</si>
  <si>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</si>
  <si>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</si>
  <si>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</si>
  <si>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</si>
  <si>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</si>
  <si>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</si>
  <si>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</si>
  <si>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</si>
  <si>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</si>
  <si>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</si>
  <si>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</si>
  <si>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</si>
  <si>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</si>
  <si>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</si>
  <si>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</si>
  <si>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</si>
  <si>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</si>
  <si>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</si>
  <si>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</si>
  <si>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</si>
  <si>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</si>
  <si>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</si>
  <si>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</si>
  <si>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</si>
  <si>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</si>
  <si>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</si>
  <si>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</si>
  <si>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</si>
  <si>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</si>
  <si>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</si>
  <si>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</si>
  <si>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</si>
  <si>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</si>
  <si>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</si>
  <si>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</si>
  <si>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</si>
  <si>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</si>
  <si>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</si>
  <si>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</si>
  <si>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</si>
  <si>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</si>
  <si>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</si>
  <si>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</si>
  <si>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</si>
  <si>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</si>
  <si>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</si>
  <si>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</si>
  <si>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</si>
  <si>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</si>
  <si>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</si>
  <si>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</si>
  <si>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</si>
  <si>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</si>
  <si>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</si>
  <si>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</si>
  <si>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</si>
  <si>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</si>
  <si>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</si>
  <si>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</si>
  <si>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</si>
  <si>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</si>
  <si>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</si>
  <si>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</si>
  <si>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</si>
  <si>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</si>
  <si>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</si>
  <si>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</si>
  <si>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</si>
  <si>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</si>
  <si>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</si>
  <si>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</si>
  <si>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</si>
  <si>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</si>
  <si>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</si>
  <si>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</si>
  <si>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</si>
  <si>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</si>
  <si>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</si>
  <si>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</si>
  <si>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</si>
  <si>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</si>
  <si>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</si>
  <si>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</si>
  <si>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</si>
  <si>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</si>
  <si>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</si>
  <si>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</si>
  <si>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</si>
  <si>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</si>
  <si>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</si>
  <si>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</si>
  <si>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</si>
  <si>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</si>
  <si>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</si>
  <si>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</si>
  <si>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</si>
  <si>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</si>
  <si>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</si>
  <si>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</si>
  <si>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</si>
  <si>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</si>
  <si>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</si>
  <si>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</si>
  <si>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</si>
  <si>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</si>
  <si>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</si>
  <si>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</si>
  <si>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</si>
  <si>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</si>
  <si>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</si>
  <si>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</si>
  <si>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</si>
  <si>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</si>
  <si>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</si>
  <si>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</si>
  <si>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</si>
  <si>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</si>
  <si>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</si>
  <si>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</si>
  <si>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</si>
  <si>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</si>
  <si>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</si>
  <si>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</si>
  <si>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</si>
  <si>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</si>
  <si>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</si>
  <si>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</si>
  <si>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</si>
  <si>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</si>
  <si>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</si>
  <si>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</si>
  <si>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</si>
  <si>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</si>
  <si>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</si>
  <si>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</si>
  <si>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</si>
  <si>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</si>
  <si>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</si>
  <si>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</si>
  <si>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</si>
  <si>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</si>
  <si>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</si>
  <si>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</si>
  <si>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</si>
  <si>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</si>
  <si>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</si>
  <si>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</si>
  <si>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</si>
  <si>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</si>
  <si>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</si>
  <si>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</si>
  <si>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</si>
  <si>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</si>
  <si>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</si>
  <si>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</si>
  <si>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</si>
  <si>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</si>
  <si>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</si>
  <si>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</si>
  <si>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</si>
  <si>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</si>
  <si>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</si>
  <si>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</si>
  <si>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</si>
  <si>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</si>
  <si>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</si>
  <si>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</si>
  <si>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</si>
  <si>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</si>
  <si>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</si>
  <si>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</si>
  <si>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</si>
  <si>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</si>
  <si>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</si>
  <si>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</si>
  <si>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</si>
  <si>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</si>
  <si>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</si>
  <si>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</si>
  <si>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</si>
  <si>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</si>
  <si>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</si>
  <si>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</si>
  <si>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</si>
  <si>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</si>
  <si>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</si>
  <si>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</si>
  <si>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</si>
  <si>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</si>
  <si>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</si>
  <si>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</si>
  <si>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</si>
  <si>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</si>
  <si>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</si>
  <si>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</si>
  <si>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</si>
  <si>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</si>
  <si>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</si>
  <si>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</si>
  <si>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</si>
  <si>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</si>
  <si>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</si>
  <si>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</si>
  <si>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</si>
  <si>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</si>
  <si>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</si>
  <si>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</si>
  <si>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</si>
  <si>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</si>
  <si>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</si>
  <si>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</si>
  <si>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</si>
  <si>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</si>
  <si>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</si>
  <si>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</si>
  <si>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</si>
  <si>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</si>
  <si>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</si>
  <si>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</si>
  <si>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</si>
  <si>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</si>
  <si>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</si>
  <si>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</si>
  <si>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</si>
  <si>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</si>
  <si>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</si>
  <si>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</si>
  <si>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</si>
  <si>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</si>
  <si>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</si>
  <si>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</si>
  <si>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</si>
  <si>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</si>
  <si>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</si>
  <si>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</si>
  <si>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</si>
  <si>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</si>
  <si>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</si>
  <si>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</si>
  <si>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</si>
  <si>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</si>
  <si>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</si>
  <si>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</si>
  <si>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</si>
  <si>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</si>
  <si>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</si>
  <si>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</si>
  <si>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</si>
  <si>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</si>
  <si>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</si>
  <si>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</si>
  <si>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</si>
  <si>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</si>
  <si>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</si>
  <si>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</si>
  <si>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</si>
  <si>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</si>
  <si>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</si>
  <si>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</si>
  <si>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</si>
  <si>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</si>
  <si>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</si>
  <si>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 xml:space="preserve">     老龄事务</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</si>
  <si>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</si>
  <si>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</si>
  <si>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</si>
  <si>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</si>
  <si>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</si>
  <si>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</si>
  <si>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</si>
  <si>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</si>
  <si>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</si>
  <si>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</si>
  <si>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</si>
  <si>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</si>
  <si>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</si>
  <si>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</si>
  <si>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</si>
  <si>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</si>
  <si>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</si>
  <si>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</si>
  <si>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</si>
  <si>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</si>
  <si>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</si>
  <si>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</si>
  <si>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</si>
  <si>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</si>
  <si>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</si>
  <si>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</si>
  <si>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</si>
  <si>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</si>
  <si>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</si>
  <si>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</si>
  <si>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</si>
  <si>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</si>
  <si>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</si>
  <si>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</si>
  <si>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</si>
  <si>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</si>
  <si>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</si>
  <si>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</si>
  <si>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</si>
  <si>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</si>
  <si>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</si>
  <si>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</si>
  <si>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</si>
  <si>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</si>
  <si>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</si>
  <si>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</si>
  <si>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</si>
  <si>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</si>
  <si>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</si>
  <si>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</si>
  <si>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</si>
  <si>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</si>
  <si>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</si>
  <si>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</si>
  <si>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</si>
  <si>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</si>
  <si>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</si>
  <si>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</si>
  <si>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</si>
  <si>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</si>
  <si>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</si>
  <si>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</si>
  <si>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</si>
  <si>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</si>
  <si>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</si>
  <si>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 xml:space="preserve">     褒扬纪念</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</si>
  <si>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</si>
  <si>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</si>
  <si>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</si>
  <si>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</si>
  <si>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</si>
  <si>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</si>
  <si>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</si>
  <si>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</si>
  <si>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</si>
  <si>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</si>
  <si>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</si>
  <si>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</si>
  <si>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</si>
  <si>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</si>
  <si>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</si>
  <si>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</si>
  <si>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</si>
  <si>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</si>
  <si>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</si>
  <si>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</si>
  <si>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</si>
  <si>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</si>
  <si>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</si>
  <si>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</si>
  <si>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</si>
  <si>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</si>
  <si>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</si>
  <si>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</si>
  <si>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</si>
  <si>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</si>
  <si>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</si>
  <si>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</si>
  <si>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</si>
  <si>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</si>
  <si>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</si>
  <si>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</si>
  <si>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</si>
  <si>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</si>
  <si>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</si>
  <si>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</si>
  <si>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</si>
  <si>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</si>
  <si>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</si>
  <si>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</si>
  <si>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</si>
  <si>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</si>
  <si>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</si>
  <si>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</si>
  <si>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</si>
  <si>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</si>
  <si>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</si>
  <si>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</si>
  <si>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</si>
  <si>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</si>
  <si>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</si>
  <si>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</si>
  <si>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</si>
  <si>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</si>
  <si>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</si>
  <si>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</si>
  <si>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</si>
  <si>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</si>
  <si>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</si>
  <si>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</si>
  <si>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</si>
  <si>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</si>
  <si>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</si>
  <si>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</si>
  <si>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</si>
  <si>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</si>
  <si>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</si>
  <si>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</si>
  <si>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</si>
  <si>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</si>
  <si>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</si>
  <si>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</si>
  <si>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</si>
  <si>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</si>
  <si>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</si>
  <si>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</si>
  <si>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</si>
  <si>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</si>
  <si>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</si>
  <si>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</si>
  <si>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</si>
  <si>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</si>
  <si>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</si>
  <si>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</si>
  <si>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</si>
  <si>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</si>
  <si>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</si>
  <si>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</si>
  <si>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</si>
  <si>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</si>
  <si>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</si>
  <si>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</si>
  <si>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</si>
  <si>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</si>
  <si>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</si>
  <si>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</si>
  <si>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</si>
  <si>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</si>
  <si>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</si>
  <si>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</si>
  <si>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</si>
  <si>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</si>
  <si>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</si>
  <si>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</si>
  <si>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</si>
  <si>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</si>
  <si>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</si>
  <si>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</si>
  <si>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</si>
  <si>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</si>
  <si>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</si>
  <si>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</si>
  <si>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</si>
  <si>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</si>
  <si>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</si>
  <si>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</si>
  <si>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</si>
  <si>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</si>
  <si>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</si>
  <si>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</si>
  <si>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</si>
  <si>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</si>
  <si>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</si>
  <si>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</si>
  <si>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</si>
  <si>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</si>
  <si>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</si>
  <si>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</si>
  <si>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</si>
  <si>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</si>
  <si>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</si>
  <si>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</si>
  <si>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</si>
  <si>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</si>
  <si>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</si>
  <si>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</si>
  <si>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</si>
  <si>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</si>
  <si>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</si>
  <si>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</si>
  <si>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</si>
  <si>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</si>
  <si>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</si>
  <si>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</si>
  <si>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</si>
  <si>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</si>
  <si>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</si>
  <si>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</si>
  <si>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</si>
  <si>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</si>
  <si>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</si>
  <si>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</si>
  <si>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</si>
  <si>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</si>
  <si>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</si>
  <si>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</si>
  <si>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</si>
  <si>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</si>
  <si>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</si>
  <si>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</si>
  <si>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</si>
  <si>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</si>
  <si>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</si>
  <si>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</si>
  <si>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</si>
  <si>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</si>
  <si>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</si>
  <si>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</si>
  <si>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</si>
  <si>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</si>
  <si>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</si>
  <si>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</si>
  <si>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</si>
  <si>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</si>
  <si>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</si>
  <si>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</si>
  <si>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</si>
  <si>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</si>
  <si>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</si>
  <si>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</si>
  <si>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</si>
  <si>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</si>
  <si>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</si>
  <si>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</si>
  <si>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</si>
  <si>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</si>
  <si>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</si>
  <si>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</si>
  <si>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</si>
  <si>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</si>
  <si>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</si>
  <si>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</si>
  <si>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</si>
  <si>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</si>
  <si>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</si>
  <si>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</si>
  <si>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</si>
  <si>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</si>
  <si>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</si>
  <si>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</si>
  <si>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</si>
  <si>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</si>
  <si>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</si>
  <si>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</si>
  <si>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</si>
  <si>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</si>
  <si>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</si>
  <si>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</si>
  <si>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</si>
  <si>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</si>
  <si>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</si>
  <si>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</si>
  <si>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</si>
  <si>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</si>
  <si>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</si>
  <si>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</si>
  <si>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</si>
  <si>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</si>
  <si>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</si>
  <si>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</si>
  <si>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</si>
  <si>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</si>
  <si>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</si>
  <si>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</si>
  <si>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</si>
  <si>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</si>
  <si>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</si>
  <si>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</si>
  <si>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</si>
  <si>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</si>
  <si>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</si>
  <si>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</si>
  <si>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</si>
  <si>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</si>
  <si>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</si>
  <si>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</si>
  <si>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</si>
  <si>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</si>
  <si>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</si>
  <si>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</si>
  <si>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</si>
  <si>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</si>
  <si>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</si>
  <si>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</si>
  <si>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</si>
  <si>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</si>
  <si>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</si>
  <si>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</si>
  <si>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</si>
  <si>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21019</t>
  </si>
  <si>
    <t xml:space="preserve">   托育服务</t>
  </si>
  <si>
    <t>2101901</t>
  </si>
  <si>
    <t xml:space="preserve">     托育机构</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</si>
  <si>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</si>
  <si>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</si>
  <si>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</si>
  <si>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</si>
  <si>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</si>
  <si>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</si>
  <si>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</si>
  <si>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</si>
  <si>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</si>
  <si>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</si>
  <si>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</si>
  <si>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</si>
  <si>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</si>
  <si>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</si>
  <si>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</si>
  <si>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</si>
  <si>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</si>
  <si>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</si>
  <si>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</si>
  <si>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</si>
  <si>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</si>
  <si>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</si>
  <si>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</si>
  <si>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</si>
  <si>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</si>
  <si>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</si>
  <si>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</si>
  <si>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</si>
  <si>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</si>
  <si>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</si>
  <si>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</si>
  <si>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</si>
  <si>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</si>
  <si>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</si>
  <si>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</si>
  <si>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</si>
  <si>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</si>
  <si>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</si>
  <si>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</si>
  <si>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</si>
  <si>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</si>
  <si>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</si>
  <si>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</si>
  <si>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</si>
  <si>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</si>
  <si>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</si>
  <si>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</si>
  <si>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</si>
  <si>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</si>
  <si>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</si>
  <si>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</si>
  <si>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</si>
  <si>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</si>
  <si>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</si>
  <si>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</si>
  <si>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</si>
  <si>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</si>
  <si>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</si>
  <si>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</si>
  <si>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</si>
  <si>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</si>
  <si>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</si>
  <si>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</si>
  <si>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</si>
  <si>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</si>
  <si>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</si>
  <si>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</si>
  <si>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</si>
  <si>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</si>
  <si>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</si>
  <si>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</si>
  <si>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</si>
  <si>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</si>
  <si>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</si>
  <si>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</si>
  <si>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</si>
  <si>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</si>
  <si>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</si>
  <si>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</si>
  <si>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</si>
  <si>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</si>
  <si>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</si>
  <si>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</si>
  <si>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</si>
  <si>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</si>
  <si>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</si>
  <si>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</si>
  <si>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</si>
  <si>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</si>
  <si>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</si>
  <si>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</si>
  <si>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</si>
  <si>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</si>
  <si>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</si>
  <si>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</si>
  <si>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</si>
  <si>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</si>
  <si>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</si>
  <si>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</si>
  <si>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</si>
  <si>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</si>
  <si>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</si>
  <si>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</si>
  <si>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</si>
  <si>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</si>
  <si>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</si>
  <si>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</si>
  <si>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</si>
  <si>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</si>
  <si>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</si>
  <si>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</si>
  <si>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</si>
  <si>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</si>
  <si>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</si>
  <si>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</si>
  <si>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</si>
  <si>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</si>
  <si>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</si>
  <si>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</si>
  <si>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</si>
  <si>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</si>
  <si>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</si>
  <si>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</si>
  <si>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</si>
  <si>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</si>
  <si>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</si>
  <si>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</si>
  <si>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</si>
  <si>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</si>
  <si>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</si>
  <si>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</si>
  <si>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</si>
  <si>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</si>
  <si>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</si>
  <si>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</si>
  <si>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</si>
  <si>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</si>
  <si>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</si>
  <si>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</si>
  <si>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</si>
  <si>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</si>
  <si>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</si>
  <si>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</si>
  <si>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</si>
  <si>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</si>
  <si>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</si>
  <si>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</si>
  <si>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</si>
  <si>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</si>
  <si>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</si>
  <si>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</si>
  <si>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</si>
  <si>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</si>
  <si>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</si>
  <si>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</si>
  <si>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</si>
  <si>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</si>
  <si>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</si>
  <si>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</si>
  <si>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</si>
  <si>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</si>
  <si>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</si>
  <si>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</si>
  <si>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</si>
  <si>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</si>
  <si>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</si>
  <si>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</si>
  <si>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</si>
  <si>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</si>
  <si>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</si>
  <si>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</si>
  <si>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</si>
  <si>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</si>
  <si>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</si>
  <si>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</si>
  <si>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</si>
  <si>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</si>
  <si>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</si>
  <si>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</si>
  <si>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</si>
  <si>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</si>
  <si>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</si>
  <si>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</si>
  <si>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</si>
  <si>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</si>
  <si>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</si>
  <si>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</si>
  <si>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</si>
  <si>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</si>
  <si>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</si>
  <si>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</si>
  <si>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</si>
  <si>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</si>
  <si>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</si>
  <si>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</si>
  <si>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</si>
  <si>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</si>
  <si>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</si>
  <si>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</si>
  <si>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</si>
  <si>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</si>
  <si>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</si>
  <si>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</si>
  <si>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</si>
  <si>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</si>
  <si>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</si>
  <si>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</si>
  <si>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</si>
  <si>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</si>
  <si>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</si>
  <si>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</si>
  <si>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</si>
  <si>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</si>
  <si>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</si>
  <si>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</si>
  <si>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</si>
  <si>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</si>
  <si>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</si>
  <si>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</si>
  <si>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</si>
  <si>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</si>
  <si>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</si>
  <si>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</si>
  <si>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</si>
  <si>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</si>
  <si>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</si>
  <si>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</si>
  <si>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</si>
  <si>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</si>
  <si>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</si>
  <si>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</si>
  <si>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耕地建设与利用</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</si>
  <si>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</si>
  <si>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</si>
  <si>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</si>
  <si>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</si>
  <si>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</si>
  <si>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</si>
  <si>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</si>
  <si>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</si>
  <si>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</si>
  <si>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</si>
  <si>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</si>
  <si>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</si>
  <si>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</si>
  <si>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</si>
  <si>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</si>
  <si>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</si>
  <si>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</si>
  <si>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</si>
  <si>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</si>
  <si>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</si>
  <si>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</si>
  <si>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</si>
  <si>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</si>
  <si>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</si>
  <si>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</si>
  <si>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</si>
  <si>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</si>
  <si>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</si>
  <si>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</si>
  <si>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</si>
  <si>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</si>
  <si>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</si>
  <si>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</si>
  <si>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</si>
  <si>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</si>
  <si>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</si>
  <si>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</si>
  <si>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</si>
  <si>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</si>
  <si>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</si>
  <si>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</si>
  <si>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</si>
  <si>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</si>
  <si>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</si>
  <si>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</si>
  <si>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</si>
  <si>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2130238</t>
  </si>
  <si>
    <t xml:space="preserve">     退耕还林还草</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</si>
  <si>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</si>
  <si>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</si>
  <si>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</si>
  <si>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</si>
  <si>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</si>
  <si>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</si>
  <si>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</si>
  <si>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</si>
  <si>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</si>
  <si>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</si>
  <si>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</si>
  <si>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</si>
  <si>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</si>
  <si>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</si>
  <si>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</si>
  <si>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</si>
  <si>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</si>
  <si>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</si>
  <si>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</si>
  <si>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</si>
  <si>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</si>
  <si>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</si>
  <si>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</si>
  <si>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</si>
  <si>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</si>
  <si>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</si>
  <si>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</si>
  <si>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</si>
  <si>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</si>
  <si>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</si>
  <si>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</si>
  <si>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</si>
  <si>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</si>
  <si>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</si>
  <si>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</si>
  <si>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</si>
  <si>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</si>
  <si>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</si>
  <si>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</si>
  <si>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</si>
  <si>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</si>
  <si>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</si>
  <si>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</si>
  <si>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</si>
  <si>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</si>
  <si>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</si>
  <si>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</si>
  <si>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</si>
  <si>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</si>
  <si>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</si>
  <si>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</si>
  <si>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</si>
  <si>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</si>
  <si>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</si>
  <si>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</si>
  <si>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巩固脱贫攻坚成果衔接乡村振兴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</si>
  <si>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</si>
  <si>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</si>
  <si>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</si>
  <si>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</si>
  <si>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</si>
  <si>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</si>
  <si>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</si>
  <si>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</si>
  <si>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</si>
  <si>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</si>
  <si>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</si>
  <si>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</si>
  <si>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</si>
  <si>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</si>
  <si>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</si>
  <si>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</si>
  <si>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</si>
  <si>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</si>
  <si>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</si>
  <si>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</si>
  <si>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</si>
  <si>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</si>
  <si>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</si>
  <si>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</si>
  <si>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</si>
  <si>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</si>
  <si>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</si>
  <si>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</si>
  <si>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</si>
  <si>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</si>
  <si>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</si>
  <si>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</si>
  <si>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</si>
  <si>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</si>
  <si>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</si>
  <si>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</si>
  <si>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</si>
  <si>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</si>
  <si>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</si>
  <si>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</si>
  <si>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</si>
  <si>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</si>
  <si>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</si>
  <si>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</si>
  <si>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</si>
  <si>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</si>
  <si>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</si>
  <si>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</si>
  <si>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</si>
  <si>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</si>
  <si>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</si>
  <si>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</si>
  <si>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</si>
  <si>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</si>
  <si>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</si>
  <si>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</si>
  <si>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</si>
  <si>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</si>
  <si>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</si>
  <si>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</si>
  <si>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</si>
  <si>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</si>
  <si>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</si>
  <si>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</si>
  <si>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</si>
  <si>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</si>
  <si>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</si>
  <si>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</si>
  <si>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</si>
  <si>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</si>
  <si>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</si>
  <si>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</si>
  <si>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</si>
  <si>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</si>
  <si>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</si>
  <si>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</si>
  <si>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</si>
  <si>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</si>
  <si>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</si>
  <si>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</si>
  <si>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</si>
  <si>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</si>
  <si>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</si>
  <si>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</si>
  <si>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</si>
  <si>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</si>
  <si>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</si>
  <si>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</si>
  <si>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</si>
  <si>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</si>
  <si>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</si>
  <si>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</si>
  <si>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</si>
  <si>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</si>
  <si>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</si>
  <si>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</si>
  <si>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</si>
  <si>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</si>
  <si>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</si>
  <si>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</si>
  <si>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</si>
  <si>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</si>
  <si>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</si>
  <si>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</si>
  <si>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</si>
  <si>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</si>
  <si>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</si>
  <si>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</si>
  <si>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</si>
  <si>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</si>
  <si>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</si>
  <si>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</si>
  <si>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</si>
  <si>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</si>
  <si>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</si>
  <si>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</si>
  <si>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</si>
  <si>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</si>
  <si>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</si>
  <si>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</si>
  <si>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</si>
  <si>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</si>
  <si>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</si>
  <si>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</si>
  <si>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</si>
  <si>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</si>
  <si>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</si>
  <si>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</si>
  <si>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</si>
  <si>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</si>
  <si>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</si>
  <si>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</si>
  <si>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</si>
  <si>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</si>
  <si>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</si>
  <si>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</si>
  <si>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</si>
  <si>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</si>
  <si>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</si>
  <si>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</si>
  <si>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</si>
  <si>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</si>
  <si>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</si>
  <si>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</si>
  <si>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</si>
  <si>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</si>
  <si>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</si>
  <si>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</si>
  <si>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</si>
  <si>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</si>
  <si>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</si>
  <si>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</si>
  <si>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</si>
  <si>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</si>
  <si>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</si>
  <si>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</si>
  <si>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</si>
  <si>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</si>
  <si>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</si>
  <si>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</si>
  <si>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</si>
  <si>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</si>
  <si>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</si>
  <si>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</si>
  <si>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</si>
  <si>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</si>
  <si>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</si>
  <si>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</si>
  <si>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</si>
  <si>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</si>
  <si>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</si>
  <si>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</si>
  <si>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</si>
  <si>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</si>
  <si>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</si>
  <si>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</si>
  <si>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</si>
  <si>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</si>
  <si>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</si>
  <si>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</si>
  <si>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</si>
  <si>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</si>
  <si>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</si>
  <si>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</si>
  <si>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</si>
  <si>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</si>
  <si>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</si>
  <si>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</si>
  <si>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</si>
  <si>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</si>
  <si>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</si>
  <si>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</si>
  <si>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</si>
  <si>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</si>
  <si>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</si>
  <si>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</si>
  <si>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</si>
  <si>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</si>
  <si>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</si>
  <si>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</si>
  <si>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</si>
  <si>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</si>
  <si>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</si>
  <si>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</si>
  <si>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</si>
  <si>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</si>
  <si>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</si>
  <si>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</si>
  <si>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</si>
  <si>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</si>
  <si>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</si>
  <si>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</si>
  <si>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</si>
  <si>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</si>
  <si>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</si>
  <si>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</si>
  <si>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</si>
  <si>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</si>
  <si>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</si>
  <si>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</si>
  <si>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</si>
  <si>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</si>
  <si>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</si>
  <si>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</si>
  <si>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</si>
  <si>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</si>
  <si>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</si>
  <si>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</si>
  <si>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</si>
  <si>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</si>
  <si>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</si>
  <si>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</si>
  <si>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</si>
  <si>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</si>
  <si>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</si>
  <si>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</si>
  <si>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</si>
  <si>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</si>
  <si>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</si>
  <si>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</si>
  <si>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</si>
  <si>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</si>
  <si>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</si>
  <si>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</si>
  <si>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</si>
  <si>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</si>
  <si>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</si>
  <si>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</si>
  <si>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</si>
  <si>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</si>
  <si>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</si>
  <si>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</si>
  <si>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</si>
  <si>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</si>
  <si>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</si>
  <si>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</si>
  <si>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</si>
  <si>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</si>
  <si>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</si>
  <si>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</si>
  <si>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</si>
  <si>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</si>
  <si>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</si>
  <si>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</si>
  <si>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</si>
  <si>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</si>
  <si>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</si>
  <si>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</si>
  <si>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</si>
  <si>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</si>
  <si>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</si>
  <si>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</si>
  <si>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</si>
  <si>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</si>
  <si>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</si>
  <si>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</si>
  <si>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</si>
  <si>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</si>
  <si>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</si>
  <si>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</si>
  <si>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</si>
  <si>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</si>
  <si>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</si>
  <si>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</si>
  <si>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</si>
  <si>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</si>
  <si>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</si>
  <si>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</si>
  <si>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</si>
  <si>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</si>
  <si>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</si>
  <si>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</si>
  <si>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</si>
  <si>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</si>
  <si>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</si>
  <si>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</si>
  <si>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</si>
  <si>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</si>
  <si>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</si>
  <si>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</si>
  <si>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</si>
  <si>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</si>
  <si>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</si>
  <si>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</si>
  <si>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</si>
  <si>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</si>
  <si>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</si>
  <si>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</si>
  <si>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</si>
  <si>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</si>
  <si>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</si>
  <si>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</si>
  <si>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</si>
  <si>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</si>
  <si>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</si>
  <si>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</si>
  <si>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</si>
  <si>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</si>
  <si>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</si>
  <si>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</si>
  <si>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</si>
  <si>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</si>
  <si>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</si>
  <si>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</si>
  <si>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</si>
  <si>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</si>
  <si>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</si>
  <si>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</si>
  <si>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</si>
  <si>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</si>
  <si>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</si>
  <si>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</si>
  <si>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</si>
  <si>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</si>
  <si>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</si>
  <si>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</si>
  <si>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</si>
  <si>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</si>
  <si>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</si>
  <si>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</si>
  <si>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</si>
  <si>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</si>
  <si>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</si>
  <si>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</si>
  <si>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</si>
  <si>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</si>
  <si>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</si>
  <si>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</si>
  <si>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</si>
  <si>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</si>
  <si>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</si>
  <si>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</si>
  <si>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</si>
  <si>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</si>
  <si>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</si>
  <si>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</si>
  <si>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</si>
  <si>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</si>
  <si>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</si>
  <si>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</si>
  <si>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</si>
  <si>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</si>
  <si>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</si>
  <si>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</si>
  <si>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</si>
  <si>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</si>
  <si>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</si>
  <si>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</si>
  <si>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</si>
  <si>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</si>
  <si>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</si>
  <si>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</si>
  <si>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</si>
  <si>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</si>
  <si>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</si>
  <si>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</si>
  <si>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</si>
  <si>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</si>
  <si>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</si>
  <si>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</si>
  <si>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</si>
  <si>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</si>
  <si>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</si>
  <si>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</si>
  <si>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</si>
  <si>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</si>
  <si>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</si>
  <si>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</si>
  <si>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</si>
  <si>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</si>
  <si>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</si>
  <si>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</si>
  <si>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</si>
  <si>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</si>
  <si>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</si>
  <si>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</si>
  <si>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</si>
  <si>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</si>
  <si>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</si>
  <si>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</si>
  <si>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</si>
  <si>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</si>
  <si>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</si>
  <si>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</si>
  <si>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</si>
  <si>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</si>
  <si>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</si>
  <si>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</si>
  <si>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</si>
  <si>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</si>
  <si>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</si>
  <si>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</si>
  <si>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</si>
  <si>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</si>
  <si>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</si>
  <si>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</si>
  <si>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</si>
  <si>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</si>
  <si>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</si>
  <si>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</si>
  <si>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</si>
  <si>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</si>
  <si>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</si>
  <si>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</si>
  <si>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</si>
  <si>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</si>
  <si>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</si>
  <si>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</si>
  <si>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</si>
  <si>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</si>
  <si>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</si>
  <si>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</si>
  <si>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</si>
  <si>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</si>
  <si>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</si>
  <si>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</si>
  <si>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</si>
  <si>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</si>
  <si>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</si>
  <si>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</si>
  <si>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</si>
  <si>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</si>
  <si>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</si>
  <si>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</si>
  <si>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</si>
  <si>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</si>
  <si>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</si>
  <si>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</si>
  <si>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</si>
  <si>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</si>
  <si>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</si>
  <si>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</si>
  <si>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</si>
  <si>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</si>
  <si>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</si>
  <si>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</si>
  <si>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</si>
  <si>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</si>
  <si>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</si>
  <si>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</si>
  <si>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</si>
  <si>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</si>
  <si>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</si>
  <si>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</si>
  <si>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</si>
  <si>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</si>
  <si>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</si>
  <si>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</si>
  <si>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 xml:space="preserve">     保障性租赁住房</t>
  </si>
  <si>
    <t>2210111</t>
  </si>
  <si>
    <t xml:space="preserve">     配租型住房保障</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</si>
  <si>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</si>
  <si>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</si>
  <si>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</si>
  <si>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</si>
  <si>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</si>
  <si>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</si>
  <si>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</si>
  <si>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</si>
  <si>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</si>
  <si>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</si>
  <si>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</si>
  <si>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</si>
  <si>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</si>
  <si>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</si>
  <si>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</si>
  <si>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</si>
  <si>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</si>
  <si>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</si>
  <si>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</si>
  <si>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</si>
  <si>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</si>
  <si>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</si>
  <si>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</si>
  <si>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</si>
  <si>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</si>
  <si>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</si>
  <si>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</si>
  <si>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</si>
  <si>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</si>
  <si>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</si>
  <si>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</si>
  <si>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</si>
  <si>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</si>
  <si>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</si>
  <si>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</si>
  <si>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</si>
  <si>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</si>
  <si>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</si>
  <si>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</si>
  <si>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</si>
  <si>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</si>
  <si>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</si>
  <si>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</si>
  <si>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</si>
  <si>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</si>
  <si>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</si>
  <si>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</si>
  <si>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</si>
  <si>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</si>
  <si>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</si>
  <si>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</si>
  <si>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</si>
  <si>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</si>
  <si>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</si>
  <si>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</si>
  <si>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</si>
  <si>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</si>
  <si>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</si>
  <si>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</si>
  <si>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</si>
  <si>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</si>
  <si>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</si>
  <si>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</si>
  <si>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</si>
  <si>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</si>
  <si>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</si>
  <si>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</si>
  <si>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</si>
  <si>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</si>
  <si>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</si>
  <si>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</si>
  <si>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</si>
  <si>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</si>
  <si>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</si>
  <si>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</si>
  <si>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</si>
  <si>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</si>
  <si>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</si>
  <si>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</si>
  <si>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</si>
  <si>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</si>
  <si>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</si>
  <si>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</si>
  <si>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</si>
  <si>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</si>
  <si>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</si>
  <si>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</si>
  <si>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</si>
  <si>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</si>
  <si>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</si>
  <si>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</si>
  <si>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</si>
  <si>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</si>
  <si>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</si>
  <si>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</si>
  <si>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</si>
  <si>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</si>
  <si>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</si>
  <si>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</si>
  <si>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</si>
  <si>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</si>
  <si>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</si>
  <si>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</si>
  <si>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</si>
  <si>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</si>
  <si>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</si>
  <si>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</si>
  <si>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</si>
  <si>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</si>
  <si>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</si>
  <si>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</si>
  <si>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</si>
  <si>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</si>
  <si>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</si>
  <si>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</si>
  <si>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</si>
  <si>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</si>
  <si>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</si>
  <si>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</si>
  <si>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</si>
  <si>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</si>
  <si>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</si>
  <si>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</si>
  <si>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</si>
  <si>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</si>
  <si>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</si>
  <si>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</si>
  <si>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</si>
  <si>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</si>
  <si>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</si>
  <si>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</si>
  <si>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</si>
  <si>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</si>
  <si>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</si>
  <si>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</si>
  <si>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</si>
  <si>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</si>
  <si>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</si>
  <si>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</si>
  <si>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</si>
  <si>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</si>
  <si>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</si>
  <si>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</si>
  <si>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</si>
  <si>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</si>
  <si>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</si>
  <si>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</si>
  <si>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</si>
  <si>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</si>
  <si>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</si>
  <si>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</si>
  <si>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</si>
  <si>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</si>
  <si>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</si>
  <si>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</si>
  <si>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</si>
  <si>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</si>
  <si>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</si>
  <si>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</si>
  <si>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</si>
  <si>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</si>
  <si>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</si>
  <si>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</si>
  <si>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</si>
  <si>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</si>
  <si>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</si>
  <si>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</si>
  <si>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</si>
  <si>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</si>
  <si>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</si>
  <si>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</si>
  <si>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</si>
  <si>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</si>
  <si>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</si>
  <si>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</si>
  <si>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</si>
  <si>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</si>
  <si>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</si>
  <si>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</si>
  <si>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</si>
  <si>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</si>
  <si>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</si>
  <si>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</si>
  <si>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</si>
  <si>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</si>
  <si>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</si>
  <si>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</si>
  <si>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</si>
  <si>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</si>
  <si>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</si>
  <si>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</si>
  <si>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</si>
  <si>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</si>
  <si>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</si>
  <si>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</si>
  <si>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</si>
  <si>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</si>
  <si>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</si>
  <si>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</si>
  <si>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</si>
  <si>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</si>
  <si>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</si>
  <si>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</si>
  <si>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</si>
  <si>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</si>
  <si>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</si>
  <si>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</si>
  <si>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</si>
  <si>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</si>
  <si>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</si>
  <si>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</si>
  <si>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</si>
  <si>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</si>
  <si>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</si>
  <si>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</si>
  <si>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</si>
  <si>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</si>
  <si>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</si>
  <si>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</si>
  <si>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</si>
  <si>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</si>
  <si>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</si>
  <si>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</si>
  <si>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</si>
  <si>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</si>
  <si>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</si>
  <si>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</si>
  <si>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</si>
  <si>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</si>
  <si>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</si>
  <si>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县本级一般公共预算支出</t>
  </si>
  <si>
    <t>1-5  2025年大姚县本级一般公共预算政府预算经济分类表（基本支出）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</si>
  <si>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</si>
  <si>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</si>
  <si>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</si>
  <si>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</si>
  <si>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</si>
  <si>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</si>
  <si>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</si>
  <si>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</si>
  <si>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</si>
  <si>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</si>
  <si>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</si>
  <si>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</si>
  <si>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</si>
  <si>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</si>
  <si>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</si>
  <si>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</si>
  <si>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</si>
  <si>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</si>
  <si>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</si>
  <si>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 xml:space="preserve">  基础设施建设</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</si>
  <si>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</si>
  <si>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</si>
  <si>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</si>
  <si>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</si>
  <si>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</si>
  <si>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</si>
  <si>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</si>
  <si>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</si>
  <si>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</si>
  <si>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债务利息及费用支出</t>
  </si>
  <si>
    <t xml:space="preserve">  国内债务付息</t>
  </si>
  <si>
    <t xml:space="preserve">  国内债务发行费用</t>
  </si>
  <si>
    <t>支  出  合  计</t>
  </si>
  <si>
    <t>1-6  2025年大姚县本级一般公共预算支出表（县对下转移支付项目）</t>
  </si>
  <si>
    <t>项       目</t>
  </si>
  <si>
    <t>其中：延续项目</t>
  </si>
  <si>
    <t>其中：新增项目</t>
  </si>
  <si>
    <t>一般公共服务支出</t>
  </si>
  <si>
    <t>国防支出</t>
  </si>
  <si>
    <t>教育支出</t>
  </si>
  <si>
    <t>科学技术支出</t>
  </si>
  <si>
    <t>文化旅游教育与传媒支出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</si>
  <si>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</si>
  <si>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</si>
  <si>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</si>
  <si>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</si>
  <si>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</si>
  <si>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</si>
  <si>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</si>
  <si>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</si>
  <si>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</si>
  <si>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</si>
  <si>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</si>
  <si>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</si>
  <si>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</si>
  <si>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</si>
  <si>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t>
  </si>
  <si>
    <t>合计</t>
  </si>
  <si>
    <t>备注：大姚县实行乡财县管体制，乡镇作为县级一级单位管理，县对乡不再进行体制算账，无此项预算。</t>
  </si>
  <si>
    <t>1-7  2025年大姚县分地区税收返还和转移支付预算表</t>
  </si>
  <si>
    <t>县（市）</t>
  </si>
  <si>
    <t>税收返还</t>
  </si>
  <si>
    <t>转移支付</t>
  </si>
  <si>
    <t>一、提前下达数</t>
  </si>
  <si>
    <t>金碧镇</t>
  </si>
  <si>
    <t xml:space="preserve"> </t>
  </si>
  <si>
    <t>新街镇</t>
  </si>
  <si>
    <t>石羊镇</t>
  </si>
  <si>
    <t>三岔河镇</t>
  </si>
  <si>
    <t>三台乡</t>
  </si>
  <si>
    <t>铁锁乡</t>
  </si>
  <si>
    <t>湾碧乡</t>
  </si>
  <si>
    <t>桂花镇</t>
  </si>
  <si>
    <t>昙华乡</t>
  </si>
  <si>
    <t>六苴镇</t>
  </si>
  <si>
    <t>龙街镇</t>
  </si>
  <si>
    <t>赵家店镇</t>
  </si>
  <si>
    <t>二、预算数</t>
  </si>
  <si>
    <t>1-8  2025年大姚县本级“三公”经费预算财政拨款情况统计表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</si>
  <si>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</si>
  <si>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</si>
  <si>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</si>
  <si>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</si>
  <si>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</si>
  <si>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</si>
  <si>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</si>
  <si>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</si>
  <si>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二、“三公”经费增减变化原因说明:2025年全县 “三公”经费预算1130万元，比上年预算数11335万元减少3万元，下降0.26%，其中：因公出国（境）费用预算0元，与上年相同；公务接待费预算256万元，比上年预算数259万元减少3万元，下降1.16%；公务用车购置预算278万元,与上年相同；公务用车运行维护费预算596万元，与上年相同。增减原因是：（一）因公出国（境）经费。2025年我县未预算因公出国（境）经费，与上年相同。（二）公务接待费用。2025年公务接待费比上年预算数259万元减少3万元，下降1.16%。下降原因是我县严格执行“过紧日子”规定，各部门严格按照公务接待管理办法，切实规范接待范围和标准，简化接待程序，严格控制陪餐人数，切实控制接待费用支出。(三)公务车用车购置及运行费。2025年公务车用车购置及运行费预算874万元，与上年持平。</t>
  </si>
  <si>
    <r>
      <rPr>
        <sz val="20"/>
        <color theme="1"/>
        <rFont val="Times New Roman"/>
        <charset val="134"/>
      </rPr>
      <t>2-1 2025</t>
    </r>
    <r>
      <rPr>
        <sz val="20"/>
        <color theme="1"/>
        <rFont val="方正小标宋简体"/>
        <charset val="134"/>
      </rPr>
      <t>年大姚县政府性基金预算收入情况表</t>
    </r>
  </si>
  <si>
    <r>
      <rPr>
        <sz val="14"/>
        <rFont val="宋体"/>
        <charset val="134"/>
      </rPr>
      <t>单位：万元</t>
    </r>
  </si>
  <si>
    <r>
      <rPr>
        <b/>
        <sz val="14"/>
        <rFont val="宋体"/>
        <charset val="134"/>
      </rPr>
      <t>科目编码</t>
    </r>
  </si>
  <si>
    <r>
      <rPr>
        <b/>
        <sz val="14"/>
        <rFont val="宋体"/>
        <charset val="134"/>
      </rPr>
      <t>项目</t>
    </r>
  </si>
  <si>
    <r>
      <rPr>
        <b/>
        <sz val="14"/>
        <rFont val="Times New Roman"/>
        <charset val="134"/>
      </rPr>
      <t>2024</t>
    </r>
    <r>
      <rPr>
        <b/>
        <sz val="14"/>
        <rFont val="宋体"/>
        <charset val="134"/>
      </rPr>
      <t>年执行数</t>
    </r>
  </si>
  <si>
    <r>
      <rPr>
        <b/>
        <sz val="14"/>
        <rFont val="Times New Roman"/>
        <charset val="134"/>
      </rPr>
      <t>2025</t>
    </r>
    <r>
      <rPr>
        <b/>
        <sz val="14"/>
        <rFont val="宋体"/>
        <charset val="134"/>
      </rPr>
      <t>年预算数</t>
    </r>
  </si>
  <si>
    <r>
      <rPr>
        <b/>
        <sz val="14"/>
        <rFont val="宋体"/>
        <charset val="134"/>
      </rPr>
      <t>预算数比上年执行数增长</t>
    </r>
    <r>
      <rPr>
        <b/>
        <sz val="14"/>
        <rFont val="Times New Roman"/>
        <charset val="134"/>
      </rPr>
      <t>%</t>
    </r>
  </si>
  <si>
    <t>1030102</t>
  </si>
  <si>
    <r>
      <rPr>
        <b/>
        <sz val="14"/>
        <color indexed="8"/>
        <rFont val="宋体"/>
        <charset val="134"/>
      </rPr>
      <t>一、农网还贷资金收入</t>
    </r>
  </si>
  <si>
    <t>1030112</t>
  </si>
  <si>
    <r>
      <rPr>
        <b/>
        <sz val="14"/>
        <color indexed="8"/>
        <rFont val="宋体"/>
        <charset val="134"/>
      </rPr>
      <t>二、海南省高等级公路车辆通行附加费收入</t>
    </r>
  </si>
  <si>
    <t>1030115</t>
  </si>
  <si>
    <r>
      <rPr>
        <b/>
        <sz val="14"/>
        <color indexed="8"/>
        <rFont val="宋体"/>
        <charset val="134"/>
      </rPr>
      <t>三、港口建设费收入</t>
    </r>
  </si>
  <si>
    <t>1030129</t>
  </si>
  <si>
    <r>
      <rPr>
        <b/>
        <sz val="14"/>
        <color indexed="8"/>
        <rFont val="宋体"/>
        <charset val="134"/>
      </rPr>
      <t>四、国家电影事业发展专项资金收入</t>
    </r>
  </si>
  <si>
    <t>1030146</t>
  </si>
  <si>
    <r>
      <rPr>
        <b/>
        <sz val="14"/>
        <color indexed="8"/>
        <rFont val="宋体"/>
        <charset val="134"/>
      </rPr>
      <t>五、国有土地收益基金收入</t>
    </r>
  </si>
  <si>
    <t>1030147</t>
  </si>
  <si>
    <r>
      <rPr>
        <b/>
        <sz val="14"/>
        <color indexed="8"/>
        <rFont val="宋体"/>
        <charset val="134"/>
      </rPr>
      <t>六、农业土地开发资金收入</t>
    </r>
  </si>
  <si>
    <t>1030148</t>
  </si>
  <si>
    <r>
      <rPr>
        <b/>
        <sz val="14"/>
        <color indexed="8"/>
        <rFont val="宋体"/>
        <charset val="134"/>
      </rPr>
      <t>七、国有土地使用权出让收入</t>
    </r>
  </si>
  <si>
    <t>103014801</t>
  </si>
  <si>
    <r>
      <rPr>
        <sz val="14"/>
        <color indexed="8"/>
        <rFont val="Times New Roman"/>
        <charset val="134"/>
      </rPr>
      <t xml:space="preserve">  </t>
    </r>
    <r>
      <rPr>
        <sz val="14"/>
        <color indexed="8"/>
        <rFont val="宋体"/>
        <charset val="134"/>
      </rPr>
      <t>土地出让价款收入</t>
    </r>
  </si>
  <si>
    <t>103014802</t>
  </si>
  <si>
    <r>
      <rPr>
        <sz val="14"/>
        <color indexed="8"/>
        <rFont val="Times New Roman"/>
        <charset val="134"/>
      </rPr>
      <t xml:space="preserve">  </t>
    </r>
    <r>
      <rPr>
        <sz val="14"/>
        <color indexed="8"/>
        <rFont val="宋体"/>
        <charset val="134"/>
      </rPr>
      <t>补缴的土地价款</t>
    </r>
  </si>
  <si>
    <t>103014803</t>
  </si>
  <si>
    <r>
      <rPr>
        <sz val="14"/>
        <color indexed="8"/>
        <rFont val="Times New Roman"/>
        <charset val="134"/>
      </rPr>
      <t xml:space="preserve">  </t>
    </r>
    <r>
      <rPr>
        <sz val="14"/>
        <color indexed="8"/>
        <rFont val="宋体"/>
        <charset val="134"/>
      </rPr>
      <t>划拨土地收入</t>
    </r>
  </si>
  <si>
    <t>103014898</t>
  </si>
  <si>
    <r>
      <rPr>
        <sz val="14"/>
        <color indexed="8"/>
        <rFont val="Times New Roman"/>
        <charset val="134"/>
      </rPr>
      <t xml:space="preserve">  </t>
    </r>
    <r>
      <rPr>
        <sz val="14"/>
        <color indexed="8"/>
        <rFont val="宋体"/>
        <charset val="134"/>
      </rPr>
      <t>缴纳新增建设用地土地有偿使用费</t>
    </r>
  </si>
  <si>
    <t>103014899</t>
  </si>
  <si>
    <r>
      <rPr>
        <sz val="14"/>
        <color indexed="8"/>
        <rFont val="Times New Roman"/>
        <charset val="134"/>
      </rPr>
      <t xml:space="preserve">  </t>
    </r>
    <r>
      <rPr>
        <sz val="14"/>
        <color indexed="8"/>
        <rFont val="宋体"/>
        <charset val="134"/>
      </rPr>
      <t>其他土地出让收入</t>
    </r>
  </si>
  <si>
    <t>1030150</t>
  </si>
  <si>
    <r>
      <rPr>
        <b/>
        <sz val="14"/>
        <rFont val="宋体"/>
        <charset val="134"/>
      </rPr>
      <t>八、大中型水库库区基金收入</t>
    </r>
  </si>
  <si>
    <t>1030155</t>
  </si>
  <si>
    <r>
      <rPr>
        <b/>
        <sz val="14"/>
        <rFont val="宋体"/>
        <charset val="134"/>
      </rPr>
      <t>九、彩票公益金收入</t>
    </r>
  </si>
  <si>
    <t>103015501</t>
  </si>
  <si>
    <r>
      <rPr>
        <sz val="14"/>
        <rFont val="Times New Roman"/>
        <charset val="134"/>
      </rPr>
      <t xml:space="preserve">  </t>
    </r>
    <r>
      <rPr>
        <sz val="14"/>
        <rFont val="宋体"/>
        <charset val="134"/>
      </rPr>
      <t>福利彩票公益金收入</t>
    </r>
  </si>
  <si>
    <t>103015502</t>
  </si>
  <si>
    <r>
      <rPr>
        <sz val="14"/>
        <rFont val="Times New Roman"/>
        <charset val="134"/>
      </rPr>
      <t xml:space="preserve">  </t>
    </r>
    <r>
      <rPr>
        <sz val="14"/>
        <rFont val="宋体"/>
        <charset val="134"/>
      </rPr>
      <t>体育彩票公益金收入</t>
    </r>
  </si>
  <si>
    <t>1030156</t>
  </si>
  <si>
    <r>
      <rPr>
        <b/>
        <sz val="14"/>
        <rFont val="宋体"/>
        <charset val="134"/>
      </rPr>
      <t>十、城市基础设施配套费收入</t>
    </r>
  </si>
  <si>
    <t>1030157</t>
  </si>
  <si>
    <r>
      <rPr>
        <b/>
        <sz val="14"/>
        <rFont val="宋体"/>
        <charset val="134"/>
      </rPr>
      <t>十一、小型水库移民扶助基金收入</t>
    </r>
  </si>
  <si>
    <t>1030158</t>
  </si>
  <si>
    <r>
      <rPr>
        <b/>
        <sz val="14"/>
        <rFont val="宋体"/>
        <charset val="134"/>
      </rPr>
      <t>十二、国家重大水利工程建设基金收入</t>
    </r>
  </si>
  <si>
    <t>1030159</t>
  </si>
  <si>
    <r>
      <rPr>
        <b/>
        <sz val="14"/>
        <color indexed="8"/>
        <rFont val="宋体"/>
        <charset val="134"/>
      </rPr>
      <t>十三、车辆通行费</t>
    </r>
  </si>
  <si>
    <t>1030178</t>
  </si>
  <si>
    <r>
      <rPr>
        <b/>
        <sz val="14"/>
        <color indexed="8"/>
        <rFont val="宋体"/>
        <charset val="134"/>
      </rPr>
      <t>十四、污水处理费收入</t>
    </r>
  </si>
  <si>
    <t>1030180</t>
  </si>
  <si>
    <r>
      <rPr>
        <b/>
        <sz val="14"/>
        <color indexed="8"/>
        <rFont val="宋体"/>
        <charset val="134"/>
      </rPr>
      <t>十五、彩票发行机构和彩票销售机构的业务费用</t>
    </r>
  </si>
  <si>
    <t>1030199</t>
  </si>
  <si>
    <r>
      <rPr>
        <b/>
        <sz val="14"/>
        <color indexed="8"/>
        <rFont val="宋体"/>
        <charset val="134"/>
      </rPr>
      <t>十六、其他政府性基金收入</t>
    </r>
  </si>
  <si>
    <t>10310</t>
  </si>
  <si>
    <r>
      <rPr>
        <b/>
        <sz val="14"/>
        <color indexed="8"/>
        <rFont val="宋体"/>
        <charset val="134"/>
      </rPr>
      <t>十七、专项债券对应项目专项收入</t>
    </r>
  </si>
  <si>
    <r>
      <rPr>
        <b/>
        <sz val="14"/>
        <rFont val="黑体"/>
        <charset val="134"/>
      </rPr>
      <t>全县政府性基金预算收入</t>
    </r>
  </si>
  <si>
    <t>地方政府专项债务收入</t>
  </si>
  <si>
    <r>
      <rPr>
        <b/>
        <sz val="14"/>
        <rFont val="宋体"/>
        <charset val="134"/>
      </rPr>
      <t>转移性收入</t>
    </r>
  </si>
  <si>
    <r>
      <rPr>
        <b/>
        <sz val="14"/>
        <rFont val="Times New Roman"/>
        <charset val="134"/>
      </rPr>
      <t xml:space="preserve">  </t>
    </r>
    <r>
      <rPr>
        <b/>
        <sz val="14"/>
        <rFont val="宋体"/>
        <charset val="134"/>
      </rPr>
      <t>政府性基金转移收入</t>
    </r>
  </si>
  <si>
    <r>
      <rPr>
        <sz val="14"/>
        <rFont val="Times New Roman"/>
        <charset val="134"/>
      </rPr>
      <t xml:space="preserve">     </t>
    </r>
    <r>
      <rPr>
        <sz val="14"/>
        <rFont val="宋体"/>
        <charset val="134"/>
      </rPr>
      <t>政府性基金补助收入</t>
    </r>
  </si>
  <si>
    <r>
      <rPr>
        <sz val="14"/>
        <rFont val="Times New Roman"/>
        <charset val="134"/>
      </rPr>
      <t xml:space="preserve">     </t>
    </r>
    <r>
      <rPr>
        <sz val="14"/>
        <rFont val="宋体"/>
        <charset val="134"/>
      </rPr>
      <t>抗疫特别国债转移支付收入</t>
    </r>
  </si>
  <si>
    <r>
      <rPr>
        <sz val="14"/>
        <rFont val="Times New Roman"/>
        <charset val="134"/>
      </rPr>
      <t xml:space="preserve">   </t>
    </r>
    <r>
      <rPr>
        <sz val="14"/>
        <rFont val="宋体"/>
        <charset val="134"/>
      </rPr>
      <t>上年结余收入</t>
    </r>
  </si>
  <si>
    <r>
      <rPr>
        <sz val="14"/>
        <rFont val="Times New Roman"/>
        <charset val="134"/>
      </rPr>
      <t xml:space="preserve">   </t>
    </r>
    <r>
      <rPr>
        <sz val="14"/>
        <rFont val="宋体"/>
        <charset val="134"/>
      </rPr>
      <t>调入资金</t>
    </r>
  </si>
  <si>
    <t>11011</t>
  </si>
  <si>
    <t xml:space="preserve">  债务转贷收入</t>
  </si>
  <si>
    <r>
      <rPr>
        <b/>
        <sz val="14"/>
        <rFont val="宋体"/>
        <charset val="134"/>
      </rPr>
      <t>各项收入合计</t>
    </r>
  </si>
  <si>
    <t>2-2 2025年大姚县政府性基金预算支出情况表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</si>
  <si>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</si>
  <si>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</si>
  <si>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</si>
  <si>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</si>
  <si>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</si>
  <si>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</si>
  <si>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</si>
  <si>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</si>
  <si>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</si>
  <si>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</si>
  <si>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</si>
  <si>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</si>
  <si>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</si>
  <si>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</si>
  <si>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</si>
  <si>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</si>
  <si>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</si>
  <si>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</si>
  <si>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</si>
  <si>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</si>
  <si>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</si>
  <si>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</si>
  <si>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</si>
  <si>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</si>
  <si>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</si>
  <si>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</si>
  <si>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</si>
  <si>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</si>
  <si>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</si>
  <si>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</si>
  <si>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</si>
  <si>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</si>
  <si>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</si>
  <si>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</si>
  <si>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</si>
  <si>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</si>
  <si>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</si>
  <si>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</si>
  <si>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</si>
  <si>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</si>
  <si>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</si>
  <si>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</si>
  <si>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</si>
  <si>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</si>
  <si>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</si>
  <si>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</si>
  <si>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</si>
  <si>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</si>
  <si>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</si>
  <si>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</si>
  <si>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</si>
  <si>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</si>
  <si>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</si>
  <si>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</si>
  <si>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</si>
  <si>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</si>
  <si>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</si>
  <si>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</si>
  <si>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</si>
  <si>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</si>
  <si>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</si>
  <si>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</si>
  <si>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</si>
  <si>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</si>
  <si>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</si>
  <si>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</si>
  <si>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</si>
  <si>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</si>
  <si>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</si>
  <si>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</si>
  <si>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</si>
  <si>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</si>
  <si>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</si>
  <si>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</si>
  <si>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</si>
  <si>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</si>
  <si>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</si>
  <si>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</si>
  <si>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</si>
  <si>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</si>
  <si>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</si>
  <si>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</si>
  <si>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</si>
  <si>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</si>
  <si>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</si>
  <si>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</si>
  <si>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</si>
  <si>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</si>
  <si>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</si>
  <si>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</si>
  <si>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</si>
  <si>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</si>
  <si>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</si>
  <si>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</si>
  <si>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</si>
  <si>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</si>
  <si>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</si>
  <si>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</si>
  <si>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</si>
  <si>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</si>
  <si>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</si>
  <si>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</si>
  <si>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</si>
  <si>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</si>
  <si>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</si>
  <si>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</si>
  <si>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</si>
  <si>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</si>
  <si>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</si>
  <si>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</si>
  <si>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</si>
  <si>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</si>
  <si>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</si>
  <si>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</si>
  <si>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</si>
  <si>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</si>
  <si>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</si>
  <si>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</si>
  <si>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</si>
  <si>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</si>
  <si>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</si>
  <si>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</si>
  <si>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</si>
  <si>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</si>
  <si>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</si>
  <si>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</si>
  <si>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</si>
  <si>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</si>
  <si>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</si>
  <si>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</si>
  <si>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</si>
  <si>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</si>
  <si>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</si>
  <si>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</si>
  <si>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</si>
  <si>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</si>
  <si>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</si>
  <si>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</si>
  <si>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</si>
  <si>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</si>
  <si>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</si>
  <si>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2120814</t>
  </si>
  <si>
    <t xml:space="preserve">      农业生产发展支出</t>
  </si>
  <si>
    <t>2120815</t>
  </si>
  <si>
    <t xml:space="preserve">      农村社会事业支出</t>
  </si>
  <si>
    <t>2120816</t>
  </si>
  <si>
    <t xml:space="preserve">      农业农村生态环境支出</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</si>
  <si>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</si>
  <si>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</si>
  <si>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</si>
  <si>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</si>
  <si>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</si>
  <si>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</si>
  <si>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</si>
  <si>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</si>
  <si>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</si>
  <si>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</si>
  <si>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</si>
  <si>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21298</t>
  </si>
  <si>
    <t xml:space="preserve">   超长期特别国债安排的支出</t>
  </si>
  <si>
    <t>2129801</t>
  </si>
  <si>
    <t xml:space="preserve">     城乡社区公共设施</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</si>
  <si>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</si>
  <si>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</si>
  <si>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</si>
  <si>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</si>
  <si>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</si>
  <si>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</si>
  <si>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</si>
  <si>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</si>
  <si>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</si>
  <si>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</si>
  <si>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</si>
  <si>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</si>
  <si>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</si>
  <si>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</si>
  <si>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</si>
  <si>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</si>
  <si>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</si>
  <si>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</si>
  <si>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</si>
  <si>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</si>
  <si>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</si>
  <si>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</si>
  <si>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</si>
  <si>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</si>
  <si>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</si>
  <si>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</si>
  <si>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</si>
  <si>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</si>
  <si>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</si>
  <si>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</si>
  <si>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</si>
  <si>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</si>
  <si>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</si>
  <si>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</si>
  <si>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</si>
  <si>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21372</t>
  </si>
  <si>
    <t>2137201</t>
  </si>
  <si>
    <t>2137202</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</si>
  <si>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</si>
  <si>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</si>
  <si>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</si>
  <si>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</si>
  <si>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</si>
  <si>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</si>
  <si>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</si>
  <si>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</si>
  <si>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</si>
  <si>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</si>
  <si>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</si>
  <si>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</si>
  <si>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</si>
  <si>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</si>
  <si>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</si>
  <si>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</si>
  <si>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</si>
  <si>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</si>
  <si>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</si>
  <si>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</si>
  <si>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</si>
  <si>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</si>
  <si>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</si>
  <si>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</si>
  <si>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</si>
  <si>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</si>
  <si>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</si>
  <si>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</si>
  <si>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</si>
  <si>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</si>
  <si>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</si>
  <si>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</si>
  <si>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</si>
  <si>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</si>
  <si>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</si>
  <si>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</si>
  <si>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</si>
  <si>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</si>
  <si>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</si>
  <si>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</si>
  <si>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</si>
  <si>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</si>
  <si>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</si>
  <si>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</si>
  <si>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</si>
  <si>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</si>
  <si>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</si>
  <si>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</si>
  <si>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</si>
  <si>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</si>
  <si>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</si>
  <si>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</si>
  <si>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</si>
  <si>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</si>
  <si>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</si>
  <si>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</si>
  <si>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</si>
  <si>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</si>
  <si>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</si>
  <si>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</si>
  <si>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</si>
  <si>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</si>
  <si>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</si>
  <si>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</si>
  <si>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</si>
  <si>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</si>
  <si>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</si>
  <si>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</si>
  <si>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</si>
  <si>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</si>
  <si>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</si>
  <si>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</si>
  <si>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</si>
  <si>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</si>
  <si>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</si>
  <si>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</si>
  <si>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</si>
  <si>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</si>
  <si>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</si>
  <si>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</si>
  <si>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</si>
  <si>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</si>
  <si>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</si>
  <si>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</si>
  <si>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</si>
  <si>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</si>
  <si>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</si>
  <si>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</si>
  <si>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</si>
  <si>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</si>
  <si>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</si>
  <si>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</si>
  <si>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</si>
  <si>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</si>
  <si>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</si>
  <si>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</si>
  <si>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</si>
  <si>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</si>
  <si>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</si>
  <si>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</si>
  <si>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</si>
  <si>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</si>
  <si>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</si>
  <si>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</si>
  <si>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</si>
  <si>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</si>
  <si>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</si>
  <si>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</si>
  <si>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</si>
  <si>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</si>
  <si>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</si>
  <si>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</si>
  <si>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</si>
  <si>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</si>
  <si>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</si>
  <si>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</si>
  <si>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</si>
  <si>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</si>
  <si>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</si>
  <si>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</si>
  <si>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</si>
  <si>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</si>
  <si>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</si>
  <si>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</si>
  <si>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</si>
  <si>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</si>
  <si>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</si>
  <si>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</si>
  <si>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</si>
  <si>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</si>
  <si>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</si>
  <si>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</si>
  <si>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</si>
  <si>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</si>
  <si>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</si>
  <si>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</si>
  <si>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</si>
  <si>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</si>
  <si>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</si>
  <si>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</si>
  <si>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</si>
  <si>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</si>
  <si>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</si>
  <si>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</si>
  <si>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</si>
  <si>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</si>
  <si>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</si>
  <si>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</si>
  <si>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</si>
  <si>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</si>
  <si>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</si>
  <si>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</si>
  <si>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</si>
  <si>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</si>
  <si>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</si>
  <si>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</si>
  <si>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 xml:space="preserve">    地方政府专项债务付息支出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</si>
  <si>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</si>
  <si>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</si>
  <si>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</si>
  <si>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</si>
  <si>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</si>
  <si>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</si>
  <si>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</si>
  <si>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</si>
  <si>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</si>
  <si>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</si>
  <si>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</si>
  <si>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</si>
  <si>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</si>
  <si>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</si>
  <si>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</si>
  <si>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</si>
  <si>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</si>
  <si>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</si>
  <si>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</si>
  <si>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</si>
  <si>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</si>
  <si>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</si>
  <si>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</si>
  <si>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</si>
  <si>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</si>
  <si>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</si>
  <si>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</si>
  <si>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</si>
  <si>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</si>
  <si>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</si>
  <si>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</si>
  <si>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</si>
  <si>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</si>
  <si>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</si>
  <si>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</si>
  <si>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</si>
  <si>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</si>
  <si>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</si>
  <si>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</si>
  <si>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</si>
  <si>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</si>
  <si>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</si>
  <si>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</si>
  <si>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</si>
  <si>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</si>
  <si>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</si>
  <si>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</si>
  <si>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</si>
  <si>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</si>
  <si>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</si>
  <si>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</si>
  <si>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</si>
  <si>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</si>
  <si>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</si>
  <si>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</si>
  <si>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</si>
  <si>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</si>
  <si>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</si>
  <si>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</si>
  <si>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</si>
  <si>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</si>
  <si>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</si>
  <si>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</si>
  <si>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</si>
  <si>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</si>
  <si>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</si>
  <si>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</si>
  <si>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</si>
  <si>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</si>
  <si>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</si>
  <si>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</si>
  <si>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</si>
  <si>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</si>
  <si>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</si>
  <si>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</si>
  <si>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</si>
  <si>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</si>
  <si>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</si>
  <si>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</si>
  <si>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</si>
  <si>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</si>
  <si>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</si>
  <si>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</si>
  <si>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</si>
  <si>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</si>
  <si>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</si>
  <si>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</si>
  <si>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</si>
  <si>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</si>
  <si>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</si>
  <si>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</si>
  <si>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</si>
  <si>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</si>
  <si>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</si>
  <si>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</si>
  <si>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</si>
  <si>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</si>
  <si>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</si>
  <si>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</si>
  <si>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</si>
  <si>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</si>
  <si>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</si>
  <si>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</si>
  <si>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</si>
  <si>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</si>
  <si>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</si>
  <si>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</si>
  <si>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</si>
  <si>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全县（市）政府性基金支出</t>
  </si>
  <si>
    <t>是</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</si>
  <si>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</si>
  <si>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</si>
  <si>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</si>
  <si>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</si>
  <si>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</si>
  <si>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</si>
  <si>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</si>
  <si>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</si>
  <si>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</si>
  <si>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</si>
  <si>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</si>
  <si>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</si>
  <si>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</si>
  <si>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2025年大姚县本级政府性基金预算收入情况表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</si>
  <si>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</si>
  <si>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</si>
  <si>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</si>
  <si>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</si>
  <si>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</si>
  <si>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</si>
  <si>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</si>
  <si>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</si>
  <si>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</si>
  <si>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</si>
  <si>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</si>
  <si>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</si>
  <si>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</si>
  <si>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</si>
  <si>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</si>
  <si>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</si>
  <si>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</si>
  <si>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</si>
  <si>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</si>
  <si>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</si>
  <si>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</si>
  <si>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</si>
  <si>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</si>
  <si>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</si>
  <si>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县本级政府性基金预算收入</t>
  </si>
  <si>
    <t xml:space="preserve">   政府性基金补助收入</t>
  </si>
  <si>
    <t>否</t>
  </si>
  <si>
    <t xml:space="preserve">     政府性基金补助收入</t>
  </si>
  <si>
    <t xml:space="preserve">     政府性基金上解收入</t>
  </si>
  <si>
    <t>2-4 2025年大姚县政府性基金预算支出情况表</t>
  </si>
  <si>
    <t>类</t>
  </si>
  <si>
    <t xml:space="preserve">    超长期特别国债安排的支出</t>
  </si>
  <si>
    <t>县本级政府性基金支出</t>
  </si>
  <si>
    <t>2300401</t>
  </si>
  <si>
    <t xml:space="preserve">     政府性基金补助支出</t>
  </si>
  <si>
    <t>203308</t>
  </si>
  <si>
    <t>23011</t>
  </si>
  <si>
    <t xml:space="preserve">   地方政府专项债务转贷支出</t>
  </si>
  <si>
    <t>上年结转对应安排支出</t>
  </si>
  <si>
    <t>2-5  2025年大姚县本级政府性基金支出表（州（市）对下转移支付）</t>
  </si>
  <si>
    <t>本年支出小计</t>
  </si>
  <si>
    <t>3-1  2025年大姚县国有资本经营收入预算情况表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</si>
  <si>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</si>
  <si>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</si>
  <si>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</si>
  <si>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</si>
  <si>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</si>
  <si>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</si>
  <si>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</si>
  <si>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</si>
  <si>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</si>
  <si>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</si>
  <si>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</si>
  <si>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</si>
  <si>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</si>
  <si>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</si>
  <si>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</si>
  <si>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</si>
  <si>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</si>
  <si>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</si>
  <si>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</si>
  <si>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</si>
  <si>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</si>
  <si>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</si>
  <si>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</si>
  <si>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</si>
  <si>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</si>
  <si>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</si>
  <si>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</si>
  <si>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</si>
  <si>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</si>
  <si>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</si>
  <si>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</si>
  <si>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</si>
  <si>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</si>
  <si>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</si>
  <si>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</si>
  <si>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</si>
  <si>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</si>
  <si>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</si>
  <si>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2025年大姚县国有资本经营支出预算情况表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</si>
  <si>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</si>
  <si>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</si>
  <si>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</si>
  <si>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</si>
  <si>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</si>
  <si>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</si>
  <si>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</si>
  <si>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</si>
  <si>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</si>
  <si>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</si>
  <si>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</si>
  <si>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</si>
  <si>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</si>
  <si>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</si>
  <si>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</si>
  <si>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</si>
  <si>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</si>
  <si>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</si>
  <si>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</si>
  <si>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</si>
  <si>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</si>
  <si>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</si>
  <si>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</si>
  <si>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2025年大姚县本级国有资本经营收入预算情况表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</si>
  <si>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</si>
  <si>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</si>
  <si>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</si>
  <si>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</si>
  <si>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</si>
  <si>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</si>
  <si>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</si>
  <si>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</si>
  <si>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</si>
  <si>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县（市）本级国有资本经营收入</t>
  </si>
  <si>
    <t>3-4  2025年大姚县本级国有资本经营支出预算情况表</t>
  </si>
  <si>
    <t>项   目</t>
  </si>
  <si>
    <t xml:space="preserve">    "三供一业"移交补助支出</t>
  </si>
  <si>
    <t xml:space="preserve">   其他金融国有资本经营预算支出</t>
  </si>
  <si>
    <t>县（市）本级国有资本经营支出</t>
  </si>
  <si>
    <t>3-6  2025年大姚县本级国有资本经营预算转移支付表（分项目）</t>
  </si>
  <si>
    <t>项目名称</t>
  </si>
  <si>
    <t>预算数</t>
  </si>
  <si>
    <t>合  计</t>
  </si>
  <si>
    <t>备注：本表无数据，故公开表为空表。</t>
  </si>
  <si>
    <t>3-5  2025年大姚县本级国有资本经营预算转移支付表（分地区）</t>
  </si>
  <si>
    <t>地  区</t>
  </si>
  <si>
    <t>4-1  2025年大姚县社会保险基金收入预算情况表</t>
  </si>
  <si>
    <t>项     目</t>
  </si>
  <si>
    <t>一、企业职工基本养老保险基金收入</t>
  </si>
  <si>
    <t xml:space="preserve">    其中：保险费收入</t>
  </si>
  <si>
    <t xml:space="preserve">          利息收入</t>
  </si>
  <si>
    <t xml:space="preserve">          转移收入  </t>
  </si>
  <si>
    <t xml:space="preserve">          其他收入</t>
  </si>
  <si>
    <t xml:space="preserve">          财政补贴收入</t>
  </si>
  <si>
    <t>二、机关事业单位基本养老保险基金收入</t>
  </si>
  <si>
    <t xml:space="preserve">          转移收入</t>
  </si>
  <si>
    <t>三、失业保险基金收入</t>
  </si>
  <si>
    <t>四、城镇职工基本医疗保险基金收入</t>
  </si>
  <si>
    <t>五、工伤保险基金收入</t>
  </si>
  <si>
    <t>六、城乡居民基本养老保险基金收入</t>
  </si>
  <si>
    <t xml:space="preserve">          委托投资收益</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</si>
  <si>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</si>
  <si>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</si>
  <si>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</si>
  <si>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</si>
  <si>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</si>
  <si>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</si>
  <si>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</si>
  <si>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</si>
  <si>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2025年大姚县社会保险基金支出预算情况表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</si>
  <si>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</si>
  <si>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</si>
  <si>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</si>
  <si>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</si>
  <si>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</si>
  <si>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</si>
  <si>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</si>
  <si>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</si>
  <si>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</si>
  <si>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</si>
  <si>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</si>
  <si>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</si>
  <si>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</si>
  <si>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</si>
  <si>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2025年大姚县县本级社会保险基金收入预算情况表</t>
  </si>
  <si>
    <t>4-4  2025年大姚县本级社会保险基金支出预算情况表</t>
  </si>
  <si>
    <t>没有数据，省级不经办</t>
  </si>
  <si>
    <t>5-1 大姚县2024年地方政府债务限额及余额预算情况表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</si>
  <si>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</si>
  <si>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</si>
  <si>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</si>
  <si>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</si>
  <si>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</si>
  <si>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</si>
  <si>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</si>
  <si>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</si>
  <si>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</si>
  <si>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</si>
  <si>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</si>
  <si>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</si>
  <si>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</si>
  <si>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大姚县</t>
  </si>
  <si>
    <t>注：1.本表反映上一年度本地区、本级及分地区地方政府债务限额及余额预计执行数。</t>
  </si>
  <si>
    <t xml:space="preserve">    2.本表由县级以上地方各级财政部门在本级人民代表大会批准预算后二十日内公开。</t>
  </si>
  <si>
    <t>5-2  大姚县2024年地方政府一般债务余额情况表</t>
  </si>
  <si>
    <t>项    目</t>
  </si>
  <si>
    <t>执行数</t>
  </si>
  <si>
    <t>一、2023年末地方政府一般债务余额实际数</t>
  </si>
  <si>
    <t>二、2024年末地方政府一般债务余额限额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</si>
  <si>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</si>
  <si>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</si>
  <si>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</si>
  <si>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</si>
  <si>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</si>
  <si>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六、2025年地方财政赤字</t>
  </si>
  <si>
    <t>七、2025年地方政府一般债务余额限额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</si>
  <si>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</si>
  <si>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大姚县县本级2024年地方政府一般债务余额情况表</t>
  </si>
  <si>
    <t xml:space="preserve">    中央转贷地方的国际金融组织和外国政府贷款</t>
  </si>
  <si>
    <t xml:space="preserve">    2024年地方政府一般债券发行额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</si>
  <si>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</si>
  <si>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大姚县2024年地方政府专项债务余额情况表</t>
  </si>
  <si>
    <t>一、2023年末地方政府专项债务余额实际数</t>
  </si>
  <si>
    <t>二、2024年末地方政府专项债务余额限额</t>
  </si>
  <si>
    <t>三、2024年地方政府专项债务发行额</t>
  </si>
  <si>
    <t>四、2024年地方政府专项债务还本额</t>
  </si>
  <si>
    <t>五、2024年末地方政府专项债务余额预计执行数</t>
  </si>
  <si>
    <t>六、2024年地方政府专项债务新增限额</t>
  </si>
  <si>
    <t>七、2025年末地方政府专项债务余额限额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</si>
  <si>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</si>
  <si>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大姚县县本级2024年地方政府专项债务余额情况表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</si>
  <si>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</si>
  <si>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大姚县地方政府债券发行及还本
付息情况表</t>
  </si>
  <si>
    <t>公式</t>
  </si>
  <si>
    <t>本地区</t>
  </si>
  <si>
    <t>本级</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</si>
  <si>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</si>
  <si>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</si>
  <si>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</si>
  <si>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</si>
  <si>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</si>
  <si>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</si>
  <si>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</si>
  <si>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</si>
  <si>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</si>
  <si>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</si>
  <si>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</si>
  <si>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</si>
  <si>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</si>
  <si>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</si>
  <si>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</si>
  <si>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</si>
  <si>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</si>
  <si>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</si>
  <si>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</si>
  <si>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</si>
  <si>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</si>
  <si>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</si>
  <si>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</si>
  <si>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</si>
  <si>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</si>
  <si>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</si>
  <si>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</si>
  <si>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</si>
  <si>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大姚县2025年地方政府债务限额提前下达情况表</t>
  </si>
  <si>
    <t>下级</t>
  </si>
  <si>
    <t>一、2024年地方政府债务限额</t>
  </si>
  <si>
    <t>其中： 一般债务限额</t>
  </si>
  <si>
    <t xml:space="preserve">       专项债务限额</t>
  </si>
  <si>
    <t>二、提前下达的2025年新增地方政府债务限额</t>
  </si>
  <si>
    <t>注：本表反映本地区及本级年初预算中列示提前下达的新增地方政府债务限额情况，由县级以上地方各级财政部门在本级人民代表大会批准预算后二十日内公开。</t>
  </si>
  <si>
    <t>5-8  大姚县2025年年初新增地方政府债券资金安排表</t>
  </si>
  <si>
    <t>序号</t>
  </si>
  <si>
    <t>项目类型</t>
  </si>
  <si>
    <t>项目主管部门</t>
  </si>
  <si>
    <t>债券性质</t>
  </si>
  <si>
    <t>债券规模</t>
  </si>
  <si>
    <t>无</t>
  </si>
  <si>
    <t>...</t>
  </si>
  <si>
    <t>注：本表反映本级当年提前下达的新增地方政府债券资金使用安排，由县级以上地方各级财政部门在本级人民代表大会批准预算后二十日内公开。</t>
  </si>
  <si>
    <t>6-1   2025年重大政策和重点项目绩效目标表</t>
  </si>
  <si>
    <r>
      <rPr>
        <b/>
        <sz val="14"/>
        <color indexed="8"/>
        <rFont val="宋体"/>
        <charset val="134"/>
      </rPr>
      <t>单位名称、项目名称</t>
    </r>
  </si>
  <si>
    <r>
      <rPr>
        <b/>
        <sz val="14"/>
        <color indexed="8"/>
        <rFont val="宋体"/>
        <charset val="134"/>
      </rPr>
      <t>项目年度绩效目标</t>
    </r>
  </si>
  <si>
    <r>
      <rPr>
        <b/>
        <sz val="14"/>
        <color indexed="8"/>
        <rFont val="宋体"/>
        <charset val="134"/>
      </rPr>
      <t>一级指标</t>
    </r>
  </si>
  <si>
    <r>
      <rPr>
        <b/>
        <sz val="14"/>
        <color indexed="8"/>
        <rFont val="宋体"/>
        <charset val="134"/>
      </rPr>
      <t>二级指标</t>
    </r>
  </si>
  <si>
    <r>
      <rPr>
        <b/>
        <sz val="14"/>
        <color indexed="8"/>
        <rFont val="宋体"/>
        <charset val="134"/>
      </rPr>
      <t>三级指标</t>
    </r>
  </si>
  <si>
    <r>
      <rPr>
        <b/>
        <sz val="14"/>
        <color indexed="8"/>
        <rFont val="宋体"/>
        <charset val="134"/>
      </rPr>
      <t>指标性质</t>
    </r>
  </si>
  <si>
    <r>
      <rPr>
        <b/>
        <sz val="14"/>
        <color indexed="8"/>
        <rFont val="宋体"/>
        <charset val="134"/>
      </rPr>
      <t>指标值</t>
    </r>
  </si>
  <si>
    <r>
      <rPr>
        <b/>
        <sz val="14"/>
        <color indexed="8"/>
        <rFont val="宋体"/>
        <charset val="134"/>
      </rPr>
      <t>度量单位</t>
    </r>
  </si>
  <si>
    <r>
      <rPr>
        <b/>
        <sz val="14"/>
        <color indexed="8"/>
        <rFont val="宋体"/>
        <charset val="134"/>
      </rPr>
      <t>指标属性</t>
    </r>
  </si>
  <si>
    <r>
      <rPr>
        <b/>
        <sz val="14"/>
        <color indexed="8"/>
        <rFont val="宋体"/>
        <charset val="134"/>
      </rPr>
      <t>指标内容</t>
    </r>
  </si>
  <si>
    <r>
      <rPr>
        <sz val="12"/>
        <color rgb="FF000000"/>
        <rFont val="方正仿宋简体"/>
        <charset val="134"/>
      </rPr>
      <t>单位：大姚县民政局</t>
    </r>
    <r>
      <rPr>
        <sz val="12"/>
        <color rgb="FF000000"/>
        <rFont val="Times New Roman"/>
        <charset val="134"/>
      </rPr>
      <t xml:space="preserve">
</t>
    </r>
    <r>
      <rPr>
        <sz val="12"/>
        <color rgb="FF000000"/>
        <rFont val="方正仿宋简体"/>
        <charset val="134"/>
      </rPr>
      <t>项目：殡葬改革补助资金</t>
    </r>
  </si>
  <si>
    <r>
      <rPr>
        <sz val="12"/>
        <color rgb="FF000000"/>
        <rFont val="方正仿宋简体"/>
        <charset val="134"/>
      </rPr>
      <t>实坚持以人民为中心，践行新发展理念，围绕惠民、绿色、文明殡葬，以满足人民群众殡葬服务需求为导向，以提升殡葬服务能力和水平为保障，以创新殡葬管理体制机制为动力，推动殡葬改革、殡葬事业更好服务保障和改善民生，努力为创建大姚县文明城市建设作出积极贡献。按照大政通〔</t>
    </r>
    <r>
      <rPr>
        <sz val="12"/>
        <color rgb="FF000000"/>
        <rFont val="Times New Roman"/>
        <charset val="134"/>
      </rPr>
      <t>2020</t>
    </r>
    <r>
      <rPr>
        <sz val="12"/>
        <color rgb="FF000000"/>
        <rFont val="方正仿宋简体"/>
        <charset val="134"/>
      </rPr>
      <t>〕</t>
    </r>
    <r>
      <rPr>
        <sz val="12"/>
        <color rgb="FF000000"/>
        <rFont val="Times New Roman"/>
        <charset val="134"/>
      </rPr>
      <t xml:space="preserve">36 </t>
    </r>
    <r>
      <rPr>
        <sz val="12"/>
        <color rgb="FF000000"/>
        <rFont val="方正仿宋简体"/>
        <charset val="134"/>
      </rPr>
      <t>号、云民福〔</t>
    </r>
    <r>
      <rPr>
        <sz val="12"/>
        <color rgb="FF000000"/>
        <rFont val="Times New Roman"/>
        <charset val="134"/>
      </rPr>
      <t>2009</t>
    </r>
    <r>
      <rPr>
        <sz val="12"/>
        <color rgb="FF000000"/>
        <rFont val="方正仿宋简体"/>
        <charset val="134"/>
      </rPr>
      <t>〕</t>
    </r>
    <r>
      <rPr>
        <sz val="12"/>
        <color rgb="FF000000"/>
        <rFont val="Times New Roman"/>
        <charset val="134"/>
      </rPr>
      <t xml:space="preserve">49 </t>
    </r>
    <r>
      <rPr>
        <sz val="12"/>
        <color rgb="FF000000"/>
        <rFont val="方正仿宋简体"/>
        <charset val="134"/>
      </rPr>
      <t>号、大政办发〔</t>
    </r>
    <r>
      <rPr>
        <sz val="12"/>
        <color rgb="FF000000"/>
        <rFont val="Times New Roman"/>
        <charset val="134"/>
      </rPr>
      <t>2019</t>
    </r>
    <r>
      <rPr>
        <sz val="12"/>
        <color rgb="FF000000"/>
        <rFont val="方正仿宋简体"/>
        <charset val="134"/>
      </rPr>
      <t>〕</t>
    </r>
    <r>
      <rPr>
        <sz val="12"/>
        <color rgb="FF000000"/>
        <rFont val="Times New Roman"/>
        <charset val="134"/>
      </rPr>
      <t xml:space="preserve">58 </t>
    </r>
    <r>
      <rPr>
        <sz val="12"/>
        <color rgb="FF000000"/>
        <rFont val="方正仿宋简体"/>
        <charset val="134"/>
      </rPr>
      <t>号文件，确定补助对象及标准，按应补尽补原则。</t>
    </r>
  </si>
  <si>
    <r>
      <rPr>
        <sz val="12"/>
        <color rgb="FF000000"/>
        <rFont val="方正仿宋简体"/>
        <charset val="134"/>
      </rPr>
      <t>产出指标</t>
    </r>
  </si>
  <si>
    <r>
      <rPr>
        <sz val="12"/>
        <color rgb="FF000000"/>
        <rFont val="方正仿宋简体"/>
        <charset val="134"/>
      </rPr>
      <t>数量指标</t>
    </r>
  </si>
  <si>
    <r>
      <rPr>
        <sz val="11"/>
        <color theme="1"/>
        <rFont val="方正仿宋简体"/>
        <charset val="134"/>
      </rPr>
      <t>发放县内普通城乡居民（财政供养人员除外）遗体火化入公墓安葬补助人数</t>
    </r>
  </si>
  <si>
    <t>=</t>
  </si>
  <si>
    <t>2000</t>
  </si>
  <si>
    <r>
      <rPr>
        <sz val="12"/>
        <rFont val="方正仿宋简体"/>
        <charset val="134"/>
      </rPr>
      <t>人</t>
    </r>
    <r>
      <rPr>
        <sz val="12"/>
        <rFont val="Times New Roman"/>
        <charset val="134"/>
      </rPr>
      <t>(</t>
    </r>
    <r>
      <rPr>
        <sz val="12"/>
        <rFont val="方正仿宋简体"/>
        <charset val="134"/>
      </rPr>
      <t>人次、家</t>
    </r>
    <r>
      <rPr>
        <sz val="12"/>
        <rFont val="Times New Roman"/>
        <charset val="134"/>
      </rPr>
      <t>)</t>
    </r>
  </si>
  <si>
    <r>
      <rPr>
        <sz val="12"/>
        <rFont val="方正仿宋简体"/>
        <charset val="134"/>
      </rPr>
      <t>定量指标</t>
    </r>
  </si>
  <si>
    <r>
      <rPr>
        <sz val="12"/>
        <color rgb="FF000000"/>
        <rFont val="方正仿宋简体"/>
        <charset val="134"/>
      </rPr>
      <t>反映获补助人员、企业的数量情况，也适用补贴、资助等形式的补助。</t>
    </r>
  </si>
  <si>
    <r>
      <rPr>
        <sz val="11"/>
        <color theme="1"/>
        <rFont val="方正仿宋简体"/>
        <charset val="134"/>
      </rPr>
      <t>政策宣传次数</t>
    </r>
  </si>
  <si>
    <t>&gt;=</t>
  </si>
  <si>
    <t>5</t>
  </si>
  <si>
    <r>
      <rPr>
        <sz val="12"/>
        <rFont val="方正仿宋简体"/>
        <charset val="134"/>
      </rPr>
      <t>次</t>
    </r>
  </si>
  <si>
    <r>
      <rPr>
        <sz val="12"/>
        <color rgb="FF000000"/>
        <rFont val="方正仿宋简体"/>
        <charset val="134"/>
      </rPr>
      <t>反映补助政策的宣传力度情况。即通过门户网站、报刊、通信、电视、户外广告等对补助政策进行宣传的次数。</t>
    </r>
  </si>
  <si>
    <r>
      <rPr>
        <sz val="11"/>
        <color theme="1"/>
        <rFont val="方正仿宋简体"/>
        <charset val="134"/>
      </rPr>
      <t>发放特殊困难群体火化入公墓安葬补助人数</t>
    </r>
  </si>
  <si>
    <t>500</t>
  </si>
  <si>
    <r>
      <rPr>
        <sz val="12"/>
        <rFont val="方正仿宋简体"/>
        <charset val="134"/>
      </rPr>
      <t>人次</t>
    </r>
  </si>
  <si>
    <r>
      <rPr>
        <sz val="12"/>
        <color rgb="FF000000"/>
        <rFont val="方正仿宋简体"/>
        <charset val="134"/>
      </rPr>
      <t>反映入公墓安葬补助人数</t>
    </r>
  </si>
  <si>
    <r>
      <rPr>
        <sz val="11"/>
        <color theme="1"/>
        <rFont val="方正仿宋简体"/>
        <charset val="134"/>
      </rPr>
      <t>发放棺木兑换补助数</t>
    </r>
  </si>
  <si>
    <t>900</t>
  </si>
  <si>
    <r>
      <rPr>
        <sz val="12"/>
        <rFont val="方正仿宋简体"/>
        <charset val="134"/>
      </rPr>
      <t>只</t>
    </r>
  </si>
  <si>
    <r>
      <rPr>
        <sz val="12"/>
        <color rgb="FF000000"/>
        <rFont val="方正仿宋简体"/>
        <charset val="134"/>
      </rPr>
      <t>反映棺木兑换补助人数</t>
    </r>
  </si>
  <si>
    <r>
      <rPr>
        <sz val="11"/>
        <color theme="1"/>
        <rFont val="方正仿宋简体"/>
        <charset val="134"/>
      </rPr>
      <t>发放遗体接运火化补助人数</t>
    </r>
  </si>
  <si>
    <r>
      <rPr>
        <sz val="12"/>
        <rFont val="方正仿宋简体"/>
        <charset val="134"/>
      </rPr>
      <t>人</t>
    </r>
  </si>
  <si>
    <r>
      <rPr>
        <sz val="12"/>
        <color rgb="FF000000"/>
        <rFont val="方正仿宋简体"/>
        <charset val="134"/>
      </rPr>
      <t>反映遗体接运火化人数</t>
    </r>
  </si>
  <si>
    <r>
      <rPr>
        <sz val="12"/>
        <color rgb="FF000000"/>
        <rFont val="方正仿宋简体"/>
        <charset val="134"/>
      </rPr>
      <t>质量指标</t>
    </r>
  </si>
  <si>
    <r>
      <rPr>
        <sz val="12"/>
        <color rgb="FF000000"/>
        <rFont val="方正仿宋简体"/>
        <charset val="134"/>
      </rPr>
      <t>资金使用情况</t>
    </r>
  </si>
  <si>
    <t>%</t>
  </si>
  <si>
    <r>
      <rPr>
        <sz val="12"/>
        <color rgb="FF000000"/>
        <rFont val="方正仿宋简体"/>
        <charset val="134"/>
      </rPr>
      <t>定量指标</t>
    </r>
  </si>
  <si>
    <r>
      <rPr>
        <sz val="12"/>
        <color rgb="FF000000"/>
        <rFont val="方正仿宋简体"/>
        <charset val="134"/>
      </rPr>
      <t>反映资金使用率情况</t>
    </r>
  </si>
  <si>
    <r>
      <rPr>
        <sz val="12"/>
        <color rgb="FF000000"/>
        <rFont val="方正仿宋简体"/>
        <charset val="134"/>
      </rPr>
      <t>获补对象准确率</t>
    </r>
  </si>
  <si>
    <t>90</t>
  </si>
  <si>
    <r>
      <rPr>
        <sz val="12"/>
        <color rgb="FF000000"/>
        <rFont val="方正仿宋简体"/>
        <charset val="134"/>
      </rPr>
      <t>定性指标</t>
    </r>
  </si>
  <si>
    <r>
      <rPr>
        <sz val="12"/>
        <color rgb="FF000000"/>
        <rFont val="方正仿宋简体"/>
        <charset val="134"/>
      </rPr>
      <t>反映获补助对象认定的准确性情况。</t>
    </r>
    <r>
      <rPr>
        <sz val="12"/>
        <color rgb="FF000000"/>
        <rFont val="Times New Roman"/>
        <charset val="134"/>
      </rPr>
      <t xml:space="preserve">
</t>
    </r>
    <r>
      <rPr>
        <sz val="12"/>
        <color rgb="FF000000"/>
        <rFont val="方正仿宋简体"/>
        <charset val="134"/>
      </rPr>
      <t>获补对象准确率</t>
    </r>
    <r>
      <rPr>
        <sz val="12"/>
        <color rgb="FF000000"/>
        <rFont val="Times New Roman"/>
        <charset val="134"/>
      </rPr>
      <t>=</t>
    </r>
    <r>
      <rPr>
        <sz val="12"/>
        <color rgb="FF000000"/>
        <rFont val="方正仿宋简体"/>
        <charset val="134"/>
      </rPr>
      <t>抽检符合标准的补助对象数</t>
    </r>
    <r>
      <rPr>
        <sz val="12"/>
        <color rgb="FF000000"/>
        <rFont val="Times New Roman"/>
        <charset val="134"/>
      </rPr>
      <t>/</t>
    </r>
    <r>
      <rPr>
        <sz val="12"/>
        <color rgb="FF000000"/>
        <rFont val="方正仿宋简体"/>
        <charset val="134"/>
      </rPr>
      <t>抽检实际补助对象数</t>
    </r>
    <r>
      <rPr>
        <sz val="12"/>
        <color rgb="FF000000"/>
        <rFont val="Times New Roman"/>
        <charset val="134"/>
      </rPr>
      <t>*100%</t>
    </r>
  </si>
  <si>
    <r>
      <rPr>
        <sz val="12"/>
        <color rgb="FF000000"/>
        <rFont val="方正仿宋简体"/>
        <charset val="134"/>
      </rPr>
      <t>兑现准确率</t>
    </r>
  </si>
  <si>
    <t>92</t>
  </si>
  <si>
    <r>
      <rPr>
        <sz val="12"/>
        <color rgb="FF000000"/>
        <rFont val="方正仿宋简体"/>
        <charset val="134"/>
      </rPr>
      <t>反映补助准确发放的情况。</t>
    </r>
    <r>
      <rPr>
        <sz val="12"/>
        <color rgb="FF000000"/>
        <rFont val="Times New Roman"/>
        <charset val="134"/>
      </rPr>
      <t xml:space="preserve">
</t>
    </r>
    <r>
      <rPr>
        <sz val="12"/>
        <color rgb="FF000000"/>
        <rFont val="方正仿宋简体"/>
        <charset val="134"/>
      </rPr>
      <t>补助兑现准确率</t>
    </r>
    <r>
      <rPr>
        <sz val="12"/>
        <color rgb="FF000000"/>
        <rFont val="Times New Roman"/>
        <charset val="134"/>
      </rPr>
      <t>=</t>
    </r>
    <r>
      <rPr>
        <sz val="12"/>
        <color rgb="FF000000"/>
        <rFont val="方正仿宋简体"/>
        <charset val="134"/>
      </rPr>
      <t>补助兑付额</t>
    </r>
    <r>
      <rPr>
        <sz val="12"/>
        <color rgb="FF000000"/>
        <rFont val="Times New Roman"/>
        <charset val="134"/>
      </rPr>
      <t>/</t>
    </r>
    <r>
      <rPr>
        <sz val="12"/>
        <color rgb="FF000000"/>
        <rFont val="方正仿宋简体"/>
        <charset val="134"/>
      </rPr>
      <t>应付额</t>
    </r>
    <r>
      <rPr>
        <sz val="12"/>
        <color rgb="FF000000"/>
        <rFont val="Times New Roman"/>
        <charset val="134"/>
      </rPr>
      <t>*100%</t>
    </r>
  </si>
  <si>
    <r>
      <rPr>
        <sz val="12"/>
        <color rgb="FF000000"/>
        <rFont val="方正仿宋简体"/>
        <charset val="134"/>
      </rPr>
      <t>补助社会化发放率</t>
    </r>
  </si>
  <si>
    <r>
      <rPr>
        <sz val="12"/>
        <color rgb="FF000000"/>
        <rFont val="方正仿宋简体"/>
        <charset val="134"/>
      </rPr>
      <t>反映补助资金社会化发放的比例情况。</t>
    </r>
    <r>
      <rPr>
        <sz val="12"/>
        <color rgb="FF000000"/>
        <rFont val="Times New Roman"/>
        <charset val="134"/>
      </rPr>
      <t xml:space="preserve">
</t>
    </r>
    <r>
      <rPr>
        <sz val="12"/>
        <color rgb="FF000000"/>
        <rFont val="方正仿宋简体"/>
        <charset val="134"/>
      </rPr>
      <t>补助社会化发放率</t>
    </r>
    <r>
      <rPr>
        <sz val="12"/>
        <color rgb="FF000000"/>
        <rFont val="Times New Roman"/>
        <charset val="134"/>
      </rPr>
      <t>=</t>
    </r>
    <r>
      <rPr>
        <sz val="12"/>
        <color rgb="FF000000"/>
        <rFont val="方正仿宋简体"/>
        <charset val="134"/>
      </rPr>
      <t>采用社会化发放的补助资金数</t>
    </r>
    <r>
      <rPr>
        <sz val="12"/>
        <color rgb="FF000000"/>
        <rFont val="Times New Roman"/>
        <charset val="134"/>
      </rPr>
      <t>/</t>
    </r>
    <r>
      <rPr>
        <sz val="12"/>
        <color rgb="FF000000"/>
        <rFont val="方正仿宋简体"/>
        <charset val="134"/>
      </rPr>
      <t>发放补助资金总额</t>
    </r>
    <r>
      <rPr>
        <sz val="12"/>
        <color rgb="FF000000"/>
        <rFont val="Times New Roman"/>
        <charset val="134"/>
      </rPr>
      <t>*100%</t>
    </r>
  </si>
  <si>
    <r>
      <rPr>
        <sz val="12"/>
        <color rgb="FF000000"/>
        <rFont val="方正仿宋简体"/>
        <charset val="134"/>
      </rPr>
      <t>获补覆盖率</t>
    </r>
  </si>
  <si>
    <r>
      <rPr>
        <sz val="12"/>
        <color rgb="FF000000"/>
        <rFont val="方正仿宋简体"/>
        <charset val="134"/>
      </rPr>
      <t>获补覆盖率</t>
    </r>
    <r>
      <rPr>
        <sz val="12"/>
        <color rgb="FF000000"/>
        <rFont val="Times New Roman"/>
        <charset val="134"/>
      </rPr>
      <t>=</t>
    </r>
    <r>
      <rPr>
        <sz val="12"/>
        <color rgb="FF000000"/>
        <rFont val="方正仿宋简体"/>
        <charset val="134"/>
      </rPr>
      <t>实际获得补助人数（企业数）</t>
    </r>
    <r>
      <rPr>
        <sz val="12"/>
        <color rgb="FF000000"/>
        <rFont val="Times New Roman"/>
        <charset val="134"/>
      </rPr>
      <t>/</t>
    </r>
    <r>
      <rPr>
        <sz val="12"/>
        <color rgb="FF000000"/>
        <rFont val="方正仿宋简体"/>
        <charset val="134"/>
      </rPr>
      <t>申请符合标准人数（企业数）</t>
    </r>
    <r>
      <rPr>
        <sz val="12"/>
        <color rgb="FF000000"/>
        <rFont val="Times New Roman"/>
        <charset val="134"/>
      </rPr>
      <t>*100%</t>
    </r>
  </si>
  <si>
    <r>
      <rPr>
        <sz val="12"/>
        <color rgb="FF000000"/>
        <rFont val="方正仿宋简体"/>
        <charset val="134"/>
      </rPr>
      <t>时效指标</t>
    </r>
  </si>
  <si>
    <r>
      <rPr>
        <sz val="12"/>
        <color rgb="FF000000"/>
        <rFont val="方正仿宋简体"/>
        <charset val="134"/>
      </rPr>
      <t>发放及时率</t>
    </r>
  </si>
  <si>
    <r>
      <rPr>
        <sz val="12"/>
        <color rgb="FF000000"/>
        <rFont val="方正仿宋简体"/>
        <charset val="134"/>
      </rPr>
      <t>反映发放单位及时发放补助资金的情况。</t>
    </r>
    <r>
      <rPr>
        <sz val="12"/>
        <color rgb="FF000000"/>
        <rFont val="Times New Roman"/>
        <charset val="134"/>
      </rPr>
      <t xml:space="preserve">
</t>
    </r>
    <r>
      <rPr>
        <sz val="12"/>
        <color rgb="FF000000"/>
        <rFont val="方正仿宋简体"/>
        <charset val="134"/>
      </rPr>
      <t>发放及时率</t>
    </r>
    <r>
      <rPr>
        <sz val="12"/>
        <color rgb="FF000000"/>
        <rFont val="Times New Roman"/>
        <charset val="134"/>
      </rPr>
      <t>=</t>
    </r>
    <r>
      <rPr>
        <sz val="12"/>
        <color rgb="FF000000"/>
        <rFont val="方正仿宋简体"/>
        <charset val="134"/>
      </rPr>
      <t>在时限内发放资金</t>
    </r>
    <r>
      <rPr>
        <sz val="12"/>
        <color rgb="FF000000"/>
        <rFont val="Times New Roman"/>
        <charset val="134"/>
      </rPr>
      <t>/</t>
    </r>
    <r>
      <rPr>
        <sz val="12"/>
        <color rgb="FF000000"/>
        <rFont val="方正仿宋简体"/>
        <charset val="134"/>
      </rPr>
      <t>应发放资金</t>
    </r>
    <r>
      <rPr>
        <sz val="12"/>
        <color rgb="FF000000"/>
        <rFont val="Times New Roman"/>
        <charset val="134"/>
      </rPr>
      <t>*100%</t>
    </r>
  </si>
  <si>
    <r>
      <rPr>
        <sz val="12"/>
        <color rgb="FF000000"/>
        <rFont val="方正仿宋简体"/>
        <charset val="134"/>
      </rPr>
      <t>效益指标</t>
    </r>
  </si>
  <si>
    <r>
      <rPr>
        <sz val="12"/>
        <color rgb="FF000000"/>
        <rFont val="方正仿宋简体"/>
        <charset val="134"/>
      </rPr>
      <t>社会效益指标</t>
    </r>
  </si>
  <si>
    <r>
      <rPr>
        <sz val="12"/>
        <color rgb="FF000000"/>
        <rFont val="方正仿宋简体"/>
        <charset val="134"/>
      </rPr>
      <t>政策知晓率</t>
    </r>
  </si>
  <si>
    <r>
      <rPr>
        <sz val="12"/>
        <color rgb="FF000000"/>
        <rFont val="方正仿宋简体"/>
        <charset val="134"/>
      </rPr>
      <t>反映补助政策的宣传效果情况。</t>
    </r>
    <r>
      <rPr>
        <sz val="12"/>
        <color rgb="FF000000"/>
        <rFont val="Times New Roman"/>
        <charset val="134"/>
      </rPr>
      <t xml:space="preserve">
</t>
    </r>
    <r>
      <rPr>
        <sz val="12"/>
        <color rgb="FF000000"/>
        <rFont val="方正仿宋简体"/>
        <charset val="134"/>
      </rPr>
      <t>政策知晓率</t>
    </r>
    <r>
      <rPr>
        <sz val="12"/>
        <color rgb="FF000000"/>
        <rFont val="Times New Roman"/>
        <charset val="134"/>
      </rPr>
      <t>=</t>
    </r>
    <r>
      <rPr>
        <sz val="12"/>
        <color rgb="FF000000"/>
        <rFont val="方正仿宋简体"/>
        <charset val="134"/>
      </rPr>
      <t>调查中补助政策知晓人数</t>
    </r>
    <r>
      <rPr>
        <sz val="12"/>
        <color rgb="FF000000"/>
        <rFont val="Times New Roman"/>
        <charset val="134"/>
      </rPr>
      <t>/</t>
    </r>
    <r>
      <rPr>
        <sz val="12"/>
        <color rgb="FF000000"/>
        <rFont val="方正仿宋简体"/>
        <charset val="134"/>
      </rPr>
      <t>调查总人数</t>
    </r>
    <r>
      <rPr>
        <sz val="12"/>
        <color rgb="FF000000"/>
        <rFont val="Times New Roman"/>
        <charset val="134"/>
      </rPr>
      <t>*100%</t>
    </r>
  </si>
  <si>
    <r>
      <rPr>
        <sz val="12"/>
        <color rgb="FF000000"/>
        <rFont val="方正仿宋简体"/>
        <charset val="134"/>
      </rPr>
      <t>生态效益指标</t>
    </r>
  </si>
  <si>
    <r>
      <rPr>
        <sz val="12"/>
        <color rgb="FF000000"/>
        <rFont val="方正仿宋简体"/>
        <charset val="134"/>
      </rPr>
      <t>遗体火化率</t>
    </r>
  </si>
  <si>
    <r>
      <rPr>
        <sz val="12"/>
        <color rgb="FF000000"/>
        <rFont val="方正仿宋简体"/>
        <charset val="134"/>
      </rPr>
      <t>上年值</t>
    </r>
  </si>
  <si>
    <r>
      <rPr>
        <sz val="12"/>
        <color rgb="FF000000"/>
        <rFont val="方正仿宋简体"/>
        <charset val="134"/>
      </rPr>
      <t>反映遗体火化所占比例</t>
    </r>
  </si>
  <si>
    <r>
      <rPr>
        <sz val="12"/>
        <color rgb="FF000000"/>
        <rFont val="方正仿宋简体"/>
        <charset val="134"/>
      </rPr>
      <t>满意度指标</t>
    </r>
  </si>
  <si>
    <r>
      <rPr>
        <sz val="12"/>
        <color rgb="FF000000"/>
        <rFont val="方正仿宋简体"/>
        <charset val="134"/>
      </rPr>
      <t>服务对象满意度指标</t>
    </r>
  </si>
  <si>
    <r>
      <rPr>
        <sz val="12"/>
        <color rgb="FF000000"/>
        <rFont val="方正仿宋简体"/>
        <charset val="134"/>
      </rPr>
      <t>受益对象满意度</t>
    </r>
  </si>
  <si>
    <t>80</t>
  </si>
  <si>
    <r>
      <rPr>
        <sz val="12"/>
        <color rgb="FF000000"/>
        <rFont val="方正仿宋简体"/>
        <charset val="134"/>
      </rPr>
      <t>反映获补助受益对象的满意程度。</t>
    </r>
  </si>
  <si>
    <r>
      <rPr>
        <sz val="12"/>
        <color rgb="FF000000"/>
        <rFont val="方正仿宋简体"/>
        <charset val="134"/>
      </rPr>
      <t>单位：大姚县发展和改革局</t>
    </r>
    <r>
      <rPr>
        <sz val="12"/>
        <color rgb="FF000000"/>
        <rFont val="Times New Roman"/>
        <charset val="134"/>
      </rPr>
      <t xml:space="preserve">
</t>
    </r>
    <r>
      <rPr>
        <sz val="12"/>
        <color rgb="FF000000"/>
        <rFont val="方正仿宋简体"/>
        <charset val="134"/>
      </rPr>
      <t>项目：重点项目前期工作及项目集中开工补助资金</t>
    </r>
  </si>
  <si>
    <r>
      <rPr>
        <sz val="12"/>
        <color rgb="FF000000"/>
        <rFont val="方正仿宋简体"/>
        <charset val="134"/>
      </rPr>
      <t>拟订并组织实施国民经济和社会发展战略、中长期规划和年度计划，统筹协调经济社会发展；拟订全社会固定资产投资总规模、结构调控目标和政策，会同相关部门拟订投资项目审批权限和政府核准的固定资产投资项目目录。建立了</t>
    </r>
    <r>
      <rPr>
        <sz val="12"/>
        <color rgb="FF000000"/>
        <rFont val="Times New Roman"/>
        <charset val="134"/>
      </rPr>
      <t>2022</t>
    </r>
    <r>
      <rPr>
        <sz val="12"/>
        <color rgb="FF000000"/>
        <rFont val="方正仿宋简体"/>
        <charset val="134"/>
      </rPr>
      <t>年固定资产投资重点支撑项目清单，固定资产投资支撑项目</t>
    </r>
    <r>
      <rPr>
        <sz val="12"/>
        <color rgb="FF000000"/>
        <rFont val="Times New Roman"/>
        <charset val="134"/>
      </rPr>
      <t>160</t>
    </r>
    <r>
      <rPr>
        <sz val="12"/>
        <color rgb="FF000000"/>
        <rFont val="方正仿宋简体"/>
        <charset val="134"/>
      </rPr>
      <t>项，总投资</t>
    </r>
    <r>
      <rPr>
        <sz val="12"/>
        <color rgb="FF000000"/>
        <rFont val="Times New Roman"/>
        <charset val="134"/>
      </rPr>
      <t>300</t>
    </r>
    <r>
      <rPr>
        <sz val="12"/>
        <color rgb="FF000000"/>
        <rFont val="方正仿宋简体"/>
        <charset val="134"/>
      </rPr>
      <t>亿元；建立大姚县</t>
    </r>
    <r>
      <rPr>
        <sz val="12"/>
        <color rgb="FF000000"/>
        <rFont val="Times New Roman"/>
        <charset val="134"/>
      </rPr>
      <t>2022</t>
    </r>
    <r>
      <rPr>
        <sz val="12"/>
        <color rgb="FF000000"/>
        <rFont val="方正仿宋简体"/>
        <charset val="134"/>
      </rPr>
      <t>年省州</t>
    </r>
    <r>
      <rPr>
        <sz val="12"/>
        <color rgb="FF000000"/>
        <rFont val="Times New Roman"/>
        <charset val="134"/>
      </rPr>
      <t>“</t>
    </r>
    <r>
      <rPr>
        <sz val="12"/>
        <color rgb="FF000000"/>
        <rFont val="方正仿宋简体"/>
        <charset val="134"/>
      </rPr>
      <t>四个一百</t>
    </r>
    <r>
      <rPr>
        <sz val="12"/>
        <color rgb="FF000000"/>
        <rFont val="Times New Roman"/>
        <charset val="134"/>
      </rPr>
      <t>”</t>
    </r>
    <r>
      <rPr>
        <sz val="12"/>
        <color rgb="FF000000"/>
        <rFont val="方正仿宋简体"/>
        <charset val="134"/>
      </rPr>
      <t>重点建设项目及县</t>
    </r>
    <r>
      <rPr>
        <sz val="12"/>
        <color rgb="FF000000"/>
        <rFont val="Times New Roman"/>
        <charset val="134"/>
      </rPr>
      <t>“</t>
    </r>
    <r>
      <rPr>
        <sz val="12"/>
        <color rgb="FF000000"/>
        <rFont val="方正仿宋简体"/>
        <charset val="134"/>
      </rPr>
      <t>四个一批</t>
    </r>
    <r>
      <rPr>
        <sz val="12"/>
        <color rgb="FF000000"/>
        <rFont val="Times New Roman"/>
        <charset val="134"/>
      </rPr>
      <t>”</t>
    </r>
    <r>
      <rPr>
        <sz val="12"/>
        <color rgb="FF000000"/>
        <rFont val="方正仿宋简体"/>
        <charset val="134"/>
      </rPr>
      <t>项目清单，列入省级</t>
    </r>
    <r>
      <rPr>
        <sz val="12"/>
        <color rgb="FF000000"/>
        <rFont val="Times New Roman"/>
        <charset val="134"/>
      </rPr>
      <t>“</t>
    </r>
    <r>
      <rPr>
        <sz val="12"/>
        <color rgb="FF000000"/>
        <rFont val="方正仿宋简体"/>
        <charset val="134"/>
      </rPr>
      <t>四个一百</t>
    </r>
    <r>
      <rPr>
        <sz val="12"/>
        <color rgb="FF000000"/>
        <rFont val="Times New Roman"/>
        <charset val="134"/>
      </rPr>
      <t>”</t>
    </r>
    <r>
      <rPr>
        <sz val="12"/>
        <color rgb="FF000000"/>
        <rFont val="方正仿宋简体"/>
        <charset val="134"/>
      </rPr>
      <t>项目</t>
    </r>
    <r>
      <rPr>
        <sz val="12"/>
        <color rgb="FF000000"/>
        <rFont val="Times New Roman"/>
        <charset val="134"/>
      </rPr>
      <t>5</t>
    </r>
    <r>
      <rPr>
        <sz val="12"/>
        <color rgb="FF000000"/>
        <rFont val="方正仿宋简体"/>
        <charset val="134"/>
      </rPr>
      <t>个，总投资</t>
    </r>
    <r>
      <rPr>
        <sz val="12"/>
        <color rgb="FF000000"/>
        <rFont val="Times New Roman"/>
        <charset val="134"/>
      </rPr>
      <t>60</t>
    </r>
    <r>
      <rPr>
        <sz val="12"/>
        <color rgb="FF000000"/>
        <rFont val="方正仿宋简体"/>
        <charset val="134"/>
      </rPr>
      <t>亿元，列入州级</t>
    </r>
    <r>
      <rPr>
        <sz val="12"/>
        <color rgb="FF000000"/>
        <rFont val="Times New Roman"/>
        <charset val="134"/>
      </rPr>
      <t>“</t>
    </r>
    <r>
      <rPr>
        <sz val="12"/>
        <color rgb="FF000000"/>
        <rFont val="方正仿宋简体"/>
        <charset val="134"/>
      </rPr>
      <t>四个一百</t>
    </r>
    <r>
      <rPr>
        <sz val="12"/>
        <color rgb="FF000000"/>
        <rFont val="Times New Roman"/>
        <charset val="134"/>
      </rPr>
      <t>”</t>
    </r>
    <r>
      <rPr>
        <sz val="12"/>
        <color rgb="FF000000"/>
        <rFont val="方正仿宋简体"/>
        <charset val="134"/>
      </rPr>
      <t>项目</t>
    </r>
    <r>
      <rPr>
        <sz val="12"/>
        <color rgb="FF000000"/>
        <rFont val="Times New Roman"/>
        <charset val="134"/>
      </rPr>
      <t>50</t>
    </r>
    <r>
      <rPr>
        <sz val="12"/>
        <color rgb="FF000000"/>
        <rFont val="方正仿宋简体"/>
        <charset val="134"/>
      </rPr>
      <t>个，总投资</t>
    </r>
    <r>
      <rPr>
        <sz val="12"/>
        <color rgb="FF000000"/>
        <rFont val="Times New Roman"/>
        <charset val="134"/>
      </rPr>
      <t>100</t>
    </r>
    <r>
      <rPr>
        <sz val="12"/>
        <color rgb="FF000000"/>
        <rFont val="方正仿宋简体"/>
        <charset val="134"/>
      </rPr>
      <t>亿元；建立大姚县</t>
    </r>
    <r>
      <rPr>
        <sz val="12"/>
        <color rgb="FF000000"/>
        <rFont val="Times New Roman"/>
        <charset val="134"/>
      </rPr>
      <t>2022</t>
    </r>
    <r>
      <rPr>
        <sz val="12"/>
        <color rgb="FF000000"/>
        <rFont val="方正仿宋简体"/>
        <charset val="134"/>
      </rPr>
      <t>年</t>
    </r>
    <r>
      <rPr>
        <sz val="12"/>
        <color rgb="FF000000"/>
        <rFont val="Times New Roman"/>
        <charset val="134"/>
      </rPr>
      <t>“</t>
    </r>
    <r>
      <rPr>
        <sz val="12"/>
        <color rgb="FF000000"/>
        <rFont val="方正仿宋简体"/>
        <charset val="134"/>
      </rPr>
      <t>四个一批</t>
    </r>
    <r>
      <rPr>
        <sz val="12"/>
        <color rgb="FF000000"/>
        <rFont val="Times New Roman"/>
        <charset val="134"/>
      </rPr>
      <t>”</t>
    </r>
    <r>
      <rPr>
        <sz val="12"/>
        <color rgb="FF000000"/>
        <rFont val="方正仿宋简体"/>
        <charset val="134"/>
      </rPr>
      <t>重点项目共</t>
    </r>
    <r>
      <rPr>
        <sz val="12"/>
        <color rgb="FF000000"/>
        <rFont val="Times New Roman"/>
        <charset val="134"/>
      </rPr>
      <t>100</t>
    </r>
    <r>
      <rPr>
        <sz val="12"/>
        <color rgb="FF000000"/>
        <rFont val="方正仿宋简体"/>
        <charset val="134"/>
      </rPr>
      <t>项，总投资</t>
    </r>
    <r>
      <rPr>
        <sz val="12"/>
        <color rgb="FF000000"/>
        <rFont val="Times New Roman"/>
        <charset val="134"/>
      </rPr>
      <t>200</t>
    </r>
    <r>
      <rPr>
        <sz val="12"/>
        <color rgb="FF000000"/>
        <rFont val="方正仿宋简体"/>
        <charset val="134"/>
      </rPr>
      <t>亿元；建立省</t>
    </r>
    <r>
      <rPr>
        <sz val="12"/>
        <color rgb="FF000000"/>
        <rFont val="Times New Roman"/>
        <charset val="134"/>
      </rPr>
      <t>“</t>
    </r>
    <r>
      <rPr>
        <sz val="12"/>
        <color rgb="FF000000"/>
        <rFont val="方正仿宋简体"/>
        <charset val="134"/>
      </rPr>
      <t>补短板、增动力</t>
    </r>
    <r>
      <rPr>
        <sz val="12"/>
        <color rgb="FF000000"/>
        <rFont val="Times New Roman"/>
        <charset val="134"/>
      </rPr>
      <t>”</t>
    </r>
    <r>
      <rPr>
        <sz val="12"/>
        <color rgb="FF000000"/>
        <rFont val="方正仿宋简体"/>
        <charset val="134"/>
      </rPr>
      <t>前期项目清单前期项目</t>
    </r>
    <r>
      <rPr>
        <sz val="12"/>
        <color rgb="FF000000"/>
        <rFont val="Times New Roman"/>
        <charset val="134"/>
      </rPr>
      <t>5</t>
    </r>
    <r>
      <rPr>
        <sz val="12"/>
        <color rgb="FF000000"/>
        <rFont val="方正仿宋简体"/>
        <charset val="134"/>
      </rPr>
      <t>个，总投资</t>
    </r>
    <r>
      <rPr>
        <sz val="12"/>
        <color rgb="FF000000"/>
        <rFont val="Times New Roman"/>
        <charset val="134"/>
      </rPr>
      <t>10</t>
    </r>
    <r>
      <rPr>
        <sz val="12"/>
        <color rgb="FF000000"/>
        <rFont val="方正仿宋简体"/>
        <charset val="134"/>
      </rPr>
      <t>亿元。</t>
    </r>
  </si>
  <si>
    <r>
      <rPr>
        <sz val="12"/>
        <color rgb="FF000000"/>
        <rFont val="方正仿宋简体"/>
        <charset val="134"/>
      </rPr>
      <t>重点项目申报数</t>
    </r>
  </si>
  <si>
    <t>160</t>
  </si>
  <si>
    <r>
      <rPr>
        <sz val="12"/>
        <rFont val="方正仿宋简体"/>
        <charset val="134"/>
      </rPr>
      <t>个</t>
    </r>
  </si>
  <si>
    <r>
      <rPr>
        <sz val="12"/>
        <rFont val="方正仿宋简体"/>
        <charset val="134"/>
      </rPr>
      <t>完成部门组织开展重点项目申报数</t>
    </r>
    <r>
      <rPr>
        <sz val="12"/>
        <rFont val="Times New Roman"/>
        <charset val="134"/>
      </rPr>
      <t>160</t>
    </r>
    <r>
      <rPr>
        <sz val="12"/>
        <rFont val="方正仿宋简体"/>
        <charset val="134"/>
      </rPr>
      <t>项。</t>
    </r>
  </si>
  <si>
    <r>
      <rPr>
        <sz val="12"/>
        <color rgb="FF000000"/>
        <rFont val="方正仿宋简体"/>
        <charset val="134"/>
      </rPr>
      <t>年度项目集中开工仪式</t>
    </r>
  </si>
  <si>
    <t>4</t>
  </si>
  <si>
    <r>
      <rPr>
        <sz val="12"/>
        <rFont val="方正仿宋简体"/>
        <charset val="134"/>
      </rPr>
      <t>年度</t>
    </r>
    <r>
      <rPr>
        <sz val="12"/>
        <rFont val="Times New Roman"/>
        <charset val="134"/>
      </rPr>
      <t>4</t>
    </r>
    <r>
      <rPr>
        <sz val="12"/>
        <rFont val="方正仿宋简体"/>
        <charset val="134"/>
      </rPr>
      <t>次项目集中开工仪式</t>
    </r>
  </si>
  <si>
    <r>
      <rPr>
        <sz val="12"/>
        <color theme="1"/>
        <rFont val="方正仿宋简体"/>
        <charset val="134"/>
      </rPr>
      <t>项目申报数量及固定资产投资项目入库率</t>
    </r>
  </si>
  <si>
    <r>
      <rPr>
        <sz val="12"/>
        <rFont val="方正仿宋简体"/>
        <charset val="134"/>
      </rPr>
      <t>固定资产投资支撑项目</t>
    </r>
    <r>
      <rPr>
        <sz val="12"/>
        <rFont val="Times New Roman"/>
        <charset val="134"/>
      </rPr>
      <t>160</t>
    </r>
    <r>
      <rPr>
        <sz val="12"/>
        <rFont val="方正仿宋简体"/>
        <charset val="134"/>
      </rPr>
      <t>项，列入省级</t>
    </r>
    <r>
      <rPr>
        <sz val="12"/>
        <rFont val="Times New Roman"/>
        <charset val="134"/>
      </rPr>
      <t>“</t>
    </r>
    <r>
      <rPr>
        <sz val="12"/>
        <rFont val="方正仿宋简体"/>
        <charset val="134"/>
      </rPr>
      <t>四个一百</t>
    </r>
    <r>
      <rPr>
        <sz val="12"/>
        <rFont val="Times New Roman"/>
        <charset val="134"/>
      </rPr>
      <t>”</t>
    </r>
    <r>
      <rPr>
        <sz val="12"/>
        <rFont val="方正仿宋简体"/>
        <charset val="134"/>
      </rPr>
      <t>项目</t>
    </r>
    <r>
      <rPr>
        <sz val="12"/>
        <rFont val="Times New Roman"/>
        <charset val="134"/>
      </rPr>
      <t>5</t>
    </r>
    <r>
      <rPr>
        <sz val="12"/>
        <rFont val="方正仿宋简体"/>
        <charset val="134"/>
      </rPr>
      <t>个，列入州级</t>
    </r>
    <r>
      <rPr>
        <sz val="12"/>
        <rFont val="Times New Roman"/>
        <charset val="134"/>
      </rPr>
      <t>“</t>
    </r>
    <r>
      <rPr>
        <sz val="12"/>
        <rFont val="方正仿宋简体"/>
        <charset val="134"/>
      </rPr>
      <t>四个一百</t>
    </r>
    <r>
      <rPr>
        <sz val="12"/>
        <rFont val="Times New Roman"/>
        <charset val="134"/>
      </rPr>
      <t>”</t>
    </r>
    <r>
      <rPr>
        <sz val="12"/>
        <rFont val="方正仿宋简体"/>
        <charset val="134"/>
      </rPr>
      <t>项目</t>
    </r>
    <r>
      <rPr>
        <sz val="12"/>
        <rFont val="Times New Roman"/>
        <charset val="134"/>
      </rPr>
      <t>50</t>
    </r>
    <r>
      <rPr>
        <sz val="12"/>
        <rFont val="方正仿宋简体"/>
        <charset val="134"/>
      </rPr>
      <t>个，建立大姚县</t>
    </r>
    <r>
      <rPr>
        <sz val="12"/>
        <rFont val="Times New Roman"/>
        <charset val="134"/>
      </rPr>
      <t>2022</t>
    </r>
    <r>
      <rPr>
        <sz val="12"/>
        <rFont val="方正仿宋简体"/>
        <charset val="134"/>
      </rPr>
      <t>年</t>
    </r>
    <r>
      <rPr>
        <sz val="12"/>
        <rFont val="Times New Roman"/>
        <charset val="134"/>
      </rPr>
      <t>“</t>
    </r>
    <r>
      <rPr>
        <sz val="12"/>
        <rFont val="方正仿宋简体"/>
        <charset val="134"/>
      </rPr>
      <t>四个一批</t>
    </r>
    <r>
      <rPr>
        <sz val="12"/>
        <rFont val="Times New Roman"/>
        <charset val="134"/>
      </rPr>
      <t>”</t>
    </r>
    <r>
      <rPr>
        <sz val="12"/>
        <rFont val="方正仿宋简体"/>
        <charset val="134"/>
      </rPr>
      <t>重点项目共</t>
    </r>
    <r>
      <rPr>
        <sz val="12"/>
        <rFont val="Times New Roman"/>
        <charset val="134"/>
      </rPr>
      <t>100</t>
    </r>
    <r>
      <rPr>
        <sz val="12"/>
        <rFont val="方正仿宋简体"/>
        <charset val="134"/>
      </rPr>
      <t>个，建立省</t>
    </r>
    <r>
      <rPr>
        <sz val="12"/>
        <rFont val="Times New Roman"/>
        <charset val="134"/>
      </rPr>
      <t>“</t>
    </r>
    <r>
      <rPr>
        <sz val="12"/>
        <rFont val="方正仿宋简体"/>
        <charset val="134"/>
      </rPr>
      <t>补短板、增动力</t>
    </r>
    <r>
      <rPr>
        <sz val="12"/>
        <rFont val="Times New Roman"/>
        <charset val="134"/>
      </rPr>
      <t>”</t>
    </r>
    <r>
      <rPr>
        <sz val="12"/>
        <rFont val="方正仿宋简体"/>
        <charset val="134"/>
      </rPr>
      <t>前期项目清单前期项目</t>
    </r>
    <r>
      <rPr>
        <sz val="12"/>
        <rFont val="Times New Roman"/>
        <charset val="134"/>
      </rPr>
      <t>5</t>
    </r>
    <r>
      <rPr>
        <sz val="12"/>
        <rFont val="方正仿宋简体"/>
        <charset val="134"/>
      </rPr>
      <t>个。</t>
    </r>
  </si>
  <si>
    <r>
      <rPr>
        <sz val="12"/>
        <color theme="1"/>
        <rFont val="方正仿宋简体"/>
        <charset val="134"/>
      </rPr>
      <t>项目集中开工、固定资产投资完成及时性</t>
    </r>
  </si>
  <si>
    <r>
      <rPr>
        <sz val="12"/>
        <rFont val="方正仿宋简体"/>
        <charset val="134"/>
      </rPr>
      <t>及时</t>
    </r>
  </si>
  <si>
    <r>
      <rPr>
        <sz val="12"/>
        <rFont val="方正仿宋简体"/>
        <charset val="134"/>
      </rPr>
      <t>是</t>
    </r>
    <r>
      <rPr>
        <sz val="12"/>
        <rFont val="Times New Roman"/>
        <charset val="134"/>
      </rPr>
      <t>/</t>
    </r>
    <r>
      <rPr>
        <sz val="12"/>
        <rFont val="方正仿宋简体"/>
        <charset val="134"/>
      </rPr>
      <t>否</t>
    </r>
  </si>
  <si>
    <r>
      <rPr>
        <sz val="12"/>
        <rFont val="方正仿宋简体"/>
        <charset val="134"/>
      </rPr>
      <t>反映部门组织开展重点项目申报投资项目，审批权限和政府核准的固定资产投资项目目录时限。</t>
    </r>
  </si>
  <si>
    <r>
      <rPr>
        <sz val="12"/>
        <color indexed="8"/>
        <rFont val="方正仿宋简体"/>
        <charset val="134"/>
      </rPr>
      <t>经济效益指标</t>
    </r>
  </si>
  <si>
    <r>
      <rPr>
        <sz val="12"/>
        <color theme="1"/>
        <rFont val="方正仿宋简体"/>
        <charset val="134"/>
      </rPr>
      <t>项目集中开工仪式带动的效益</t>
    </r>
  </si>
  <si>
    <r>
      <rPr>
        <sz val="12"/>
        <rFont val="方正仿宋简体"/>
        <charset val="134"/>
      </rPr>
      <t>有效提升</t>
    </r>
  </si>
  <si>
    <r>
      <rPr>
        <sz val="12"/>
        <rFont val="方正仿宋简体"/>
        <charset val="134"/>
      </rPr>
      <t>项目集中开工仪式中推动项目实施，推动区域经济，完成固定资产投资任务数。</t>
    </r>
  </si>
  <si>
    <r>
      <rPr>
        <sz val="12"/>
        <color theme="1"/>
        <rFont val="方正仿宋简体"/>
        <charset val="134"/>
      </rPr>
      <t>重点项目开展拉动社会产生的效益</t>
    </r>
  </si>
  <si>
    <r>
      <rPr>
        <sz val="12"/>
        <rFont val="方正仿宋简体"/>
        <charset val="134"/>
      </rPr>
      <t>重点项目开工带动项目实施，推动区域经济，完成固定资产投资任务数。</t>
    </r>
  </si>
  <si>
    <r>
      <rPr>
        <sz val="12"/>
        <color theme="1"/>
        <rFont val="方正仿宋简体"/>
        <charset val="134"/>
      </rPr>
      <t>保证推动项目后续建设进度率</t>
    </r>
  </si>
  <si>
    <r>
      <rPr>
        <sz val="12"/>
        <rFont val="方正仿宋简体"/>
        <charset val="134"/>
      </rPr>
      <t>推动项目前期工作，完善项目审批手续，加快项目开工建设，推动地方经济发展。</t>
    </r>
  </si>
  <si>
    <r>
      <rPr>
        <sz val="12"/>
        <color indexed="8"/>
        <rFont val="方正仿宋简体"/>
        <charset val="134"/>
      </rPr>
      <t>服务对象满意度指标</t>
    </r>
  </si>
  <si>
    <r>
      <rPr>
        <sz val="12"/>
        <color rgb="FF000000"/>
        <rFont val="方正仿宋简体"/>
        <charset val="134"/>
      </rPr>
      <t>受益人员满意度</t>
    </r>
  </si>
  <si>
    <r>
      <rPr>
        <sz val="12"/>
        <rFont val="方正仿宋简体"/>
        <charset val="134"/>
      </rPr>
      <t>项目开展对社会产生的效益人员满意度。</t>
    </r>
  </si>
  <si>
    <r>
      <rPr>
        <sz val="12"/>
        <color rgb="FF000000"/>
        <rFont val="方正仿宋简体"/>
        <charset val="134"/>
      </rPr>
      <t>单位：大姚县教育体育局</t>
    </r>
    <r>
      <rPr>
        <sz val="12"/>
        <color rgb="FF000000"/>
        <rFont val="Times New Roman"/>
        <charset val="134"/>
      </rPr>
      <t xml:space="preserve">
</t>
    </r>
    <r>
      <rPr>
        <sz val="12"/>
        <color rgb="FF000000"/>
        <rFont val="方正仿宋简体"/>
        <charset val="134"/>
      </rPr>
      <t>项目：教学质量综合绩效考评绩奖励专项资金</t>
    </r>
  </si>
  <si>
    <r>
      <rPr>
        <sz val="12"/>
        <rFont val="方正仿宋简体"/>
        <charset val="134"/>
      </rPr>
      <t>通过高中教学质量绩效考核奖励，强化学校质量意识，充分调动学校办学和教师教学的积极性，促进我县普通高中教育高质量发展。</t>
    </r>
  </si>
  <si>
    <r>
      <rPr>
        <sz val="12"/>
        <color rgb="FF000000"/>
        <rFont val="方正仿宋简体"/>
        <charset val="134"/>
      </rPr>
      <t>符合奖励对象覆盖率</t>
    </r>
  </si>
  <si>
    <t>100</t>
  </si>
  <si>
    <r>
      <rPr>
        <sz val="12"/>
        <rFont val="方正仿宋简体"/>
        <charset val="134"/>
      </rPr>
      <t>符合奖励对象覆盖率</t>
    </r>
    <r>
      <rPr>
        <sz val="12"/>
        <rFont val="Times New Roman"/>
        <charset val="134"/>
      </rPr>
      <t>100%</t>
    </r>
  </si>
  <si>
    <r>
      <rPr>
        <sz val="12"/>
        <color indexed="8"/>
        <rFont val="方正仿宋简体"/>
        <charset val="134"/>
      </rPr>
      <t>奖励资金到位率</t>
    </r>
  </si>
  <si>
    <r>
      <rPr>
        <sz val="12"/>
        <rFont val="方正仿宋简体"/>
        <charset val="134"/>
      </rPr>
      <t>奖励资金到位率</t>
    </r>
    <r>
      <rPr>
        <sz val="12"/>
        <rFont val="Times New Roman"/>
        <charset val="134"/>
      </rPr>
      <t>100%</t>
    </r>
  </si>
  <si>
    <r>
      <rPr>
        <sz val="12"/>
        <color indexed="8"/>
        <rFont val="方正仿宋简体"/>
        <charset val="134"/>
      </rPr>
      <t>时效指标</t>
    </r>
  </si>
  <si>
    <r>
      <rPr>
        <sz val="12"/>
        <color theme="1"/>
        <rFont val="方正仿宋简体"/>
        <charset val="134"/>
      </rPr>
      <t>奖励资金当年发放率</t>
    </r>
  </si>
  <si>
    <r>
      <rPr>
        <sz val="12"/>
        <rFont val="方正仿宋简体"/>
        <charset val="134"/>
      </rPr>
      <t>奖励资金当年发放率</t>
    </r>
    <r>
      <rPr>
        <sz val="12"/>
        <rFont val="Times New Roman"/>
        <charset val="134"/>
      </rPr>
      <t>100%</t>
    </r>
  </si>
  <si>
    <r>
      <rPr>
        <sz val="12"/>
        <color rgb="FF000000"/>
        <rFont val="方正仿宋简体"/>
        <charset val="134"/>
      </rPr>
      <t>充分调动学校办学和教师教学的积极性</t>
    </r>
  </si>
  <si>
    <r>
      <rPr>
        <sz val="12"/>
        <rFont val="方正仿宋简体"/>
        <charset val="134"/>
      </rPr>
      <t>充分调动学校办学和教师教学的积极性</t>
    </r>
  </si>
  <si>
    <r>
      <rPr>
        <sz val="12"/>
        <color theme="1"/>
        <rFont val="方正仿宋简体"/>
        <charset val="134"/>
      </rPr>
      <t>教师满意度</t>
    </r>
  </si>
  <si>
    <t>95</t>
  </si>
  <si>
    <r>
      <rPr>
        <sz val="12"/>
        <rFont val="方正仿宋简体"/>
        <charset val="134"/>
      </rPr>
      <t>教师满意度达</t>
    </r>
    <r>
      <rPr>
        <sz val="12"/>
        <rFont val="Times New Roman"/>
        <charset val="134"/>
      </rPr>
      <t>95%</t>
    </r>
    <r>
      <rPr>
        <sz val="12"/>
        <rFont val="方正仿宋简体"/>
        <charset val="134"/>
      </rPr>
      <t>以上</t>
    </r>
  </si>
  <si>
    <r>
      <rPr>
        <sz val="12"/>
        <color rgb="FF000000"/>
        <rFont val="方正仿宋简体"/>
        <charset val="134"/>
      </rPr>
      <t>单位：中国共产党大姚县委员会组织部</t>
    </r>
    <r>
      <rPr>
        <sz val="12"/>
        <color rgb="FF000000"/>
        <rFont val="Times New Roman"/>
        <charset val="134"/>
      </rPr>
      <t xml:space="preserve">
</t>
    </r>
    <r>
      <rPr>
        <sz val="12"/>
        <color rgb="FF000000"/>
        <rFont val="方正仿宋简体"/>
        <charset val="134"/>
      </rPr>
      <t>项目：大姚县</t>
    </r>
    <r>
      <rPr>
        <sz val="12"/>
        <color rgb="FF000000"/>
        <rFont val="Times New Roman"/>
        <charset val="134"/>
      </rPr>
      <t>“</t>
    </r>
    <r>
      <rPr>
        <sz val="12"/>
        <color rgb="FF000000"/>
        <rFont val="方正仿宋简体"/>
        <charset val="134"/>
      </rPr>
      <t>蜻蛉英才</t>
    </r>
    <r>
      <rPr>
        <sz val="12"/>
        <color rgb="FF000000"/>
        <rFont val="Times New Roman"/>
        <charset val="134"/>
      </rPr>
      <t>”</t>
    </r>
    <r>
      <rPr>
        <sz val="12"/>
        <color rgb="FF000000"/>
        <rFont val="方正仿宋简体"/>
        <charset val="134"/>
      </rPr>
      <t>补贴资金</t>
    </r>
  </si>
  <si>
    <r>
      <rPr>
        <sz val="12"/>
        <rFont val="方正仿宋简体"/>
        <charset val="134"/>
      </rPr>
      <t>根据《关于加强和改进新时代大姚人才工作的实施意见》及</t>
    </r>
    <r>
      <rPr>
        <sz val="12"/>
        <rFont val="Times New Roman"/>
        <charset val="134"/>
      </rPr>
      <t>“</t>
    </r>
    <r>
      <rPr>
        <sz val="12"/>
        <rFont val="方正仿宋简体"/>
        <charset val="134"/>
      </rPr>
      <t>蜻蛉英才</t>
    </r>
    <r>
      <rPr>
        <sz val="12"/>
        <rFont val="Times New Roman"/>
        <charset val="134"/>
      </rPr>
      <t>”</t>
    </r>
    <r>
      <rPr>
        <sz val="12"/>
        <rFont val="方正仿宋简体"/>
        <charset val="134"/>
      </rPr>
      <t>培养工程各人才专项实施细则相关政策，对选拔出大姚县第一批</t>
    </r>
    <r>
      <rPr>
        <sz val="12"/>
        <rFont val="Times New Roman"/>
        <charset val="134"/>
      </rPr>
      <t>“</t>
    </r>
    <r>
      <rPr>
        <sz val="12"/>
        <rFont val="方正仿宋简体"/>
        <charset val="134"/>
      </rPr>
      <t>蜻蛉英才</t>
    </r>
    <r>
      <rPr>
        <sz val="12"/>
        <rFont val="Times New Roman"/>
        <charset val="134"/>
      </rPr>
      <t>”</t>
    </r>
    <r>
      <rPr>
        <sz val="12"/>
        <rFont val="方正仿宋简体"/>
        <charset val="134"/>
      </rPr>
      <t>按照年度计划进行补助，</t>
    </r>
    <r>
      <rPr>
        <sz val="12"/>
        <rFont val="Times New Roman"/>
        <charset val="134"/>
      </rPr>
      <t>2025</t>
    </r>
    <r>
      <rPr>
        <sz val="12"/>
        <rFont val="方正仿宋简体"/>
        <charset val="134"/>
      </rPr>
      <t>年</t>
    </r>
    <r>
      <rPr>
        <sz val="12"/>
        <rFont val="Times New Roman"/>
        <charset val="134"/>
      </rPr>
      <t>“</t>
    </r>
    <r>
      <rPr>
        <sz val="12"/>
        <rFont val="方正仿宋简体"/>
        <charset val="134"/>
      </rPr>
      <t>蜻蛉英才</t>
    </r>
    <r>
      <rPr>
        <sz val="12"/>
        <rFont val="Times New Roman"/>
        <charset val="134"/>
      </rPr>
      <t>”</t>
    </r>
    <r>
      <rPr>
        <sz val="12"/>
        <rFont val="方正仿宋简体"/>
        <charset val="134"/>
      </rPr>
      <t>各项补助预计需</t>
    </r>
    <r>
      <rPr>
        <sz val="12"/>
        <rFont val="Times New Roman"/>
        <charset val="134"/>
      </rPr>
      <t>1138500</t>
    </r>
    <r>
      <rPr>
        <sz val="12"/>
        <rFont val="方正仿宋简体"/>
        <charset val="134"/>
      </rPr>
      <t>元。。</t>
    </r>
  </si>
  <si>
    <r>
      <rPr>
        <sz val="12"/>
        <color theme="1"/>
        <rFont val="方正仿宋简体"/>
        <charset val="134"/>
      </rPr>
      <t>完成火化区范围内非财政供养人员亡故后火化并入公墓安葬补助发放人数</t>
    </r>
  </si>
  <si>
    <t>1890</t>
  </si>
  <si>
    <r>
      <rPr>
        <sz val="12"/>
        <rFont val="方正仿宋简体"/>
        <charset val="134"/>
      </rPr>
      <t>反映完成火化区范围内非财政供养人员亡故后火化并入公墓安葬补助发放人数</t>
    </r>
  </si>
  <si>
    <r>
      <rPr>
        <sz val="12"/>
        <color theme="1"/>
        <rFont val="方正仿宋简体"/>
        <charset val="134"/>
      </rPr>
      <t>蜻蛉人才发放人数</t>
    </r>
  </si>
  <si>
    <t>35</t>
  </si>
  <si>
    <r>
      <rPr>
        <sz val="12"/>
        <rFont val="方正仿宋简体"/>
        <charset val="134"/>
      </rPr>
      <t>发放人数</t>
    </r>
    <r>
      <rPr>
        <sz val="12"/>
        <rFont val="Times New Roman"/>
        <charset val="134"/>
      </rPr>
      <t>35</t>
    </r>
    <r>
      <rPr>
        <sz val="12"/>
        <rFont val="方正仿宋简体"/>
        <charset val="134"/>
      </rPr>
      <t>人</t>
    </r>
  </si>
  <si>
    <r>
      <rPr>
        <sz val="12"/>
        <color theme="1"/>
        <rFont val="方正仿宋简体"/>
        <charset val="134"/>
      </rPr>
      <t>生活补助资金</t>
    </r>
  </si>
  <si>
    <t>258500</t>
  </si>
  <si>
    <r>
      <rPr>
        <sz val="12"/>
        <rFont val="方正仿宋简体"/>
        <charset val="134"/>
      </rPr>
      <t>元</t>
    </r>
  </si>
  <si>
    <r>
      <rPr>
        <sz val="12"/>
        <rFont val="方正仿宋简体"/>
        <charset val="134"/>
      </rPr>
      <t>大姚县第一批</t>
    </r>
    <r>
      <rPr>
        <sz val="12"/>
        <rFont val="Times New Roman"/>
        <charset val="134"/>
      </rPr>
      <t>“</t>
    </r>
    <r>
      <rPr>
        <sz val="12"/>
        <rFont val="方正仿宋简体"/>
        <charset val="134"/>
      </rPr>
      <t>蜻蛉英才</t>
    </r>
    <r>
      <rPr>
        <sz val="12"/>
        <rFont val="Times New Roman"/>
        <charset val="134"/>
      </rPr>
      <t>”</t>
    </r>
    <r>
      <rPr>
        <sz val="12"/>
        <rFont val="方正仿宋简体"/>
        <charset val="134"/>
      </rPr>
      <t>生活补助资金合计</t>
    </r>
    <r>
      <rPr>
        <sz val="12"/>
        <rFont val="Times New Roman"/>
        <charset val="134"/>
      </rPr>
      <t>185000</t>
    </r>
    <r>
      <rPr>
        <sz val="12"/>
        <rFont val="方正仿宋简体"/>
        <charset val="134"/>
      </rPr>
      <t>元</t>
    </r>
  </si>
  <si>
    <r>
      <rPr>
        <sz val="12"/>
        <color theme="1"/>
        <rFont val="方正仿宋简体"/>
        <charset val="134"/>
      </rPr>
      <t>蜻蛉产业领军人才</t>
    </r>
  </si>
  <si>
    <t>6</t>
  </si>
  <si>
    <r>
      <rPr>
        <sz val="12"/>
        <rFont val="方正仿宋简体"/>
        <charset val="134"/>
      </rPr>
      <t>蜻蛉产业领军人才补助人数</t>
    </r>
    <r>
      <rPr>
        <sz val="12"/>
        <rFont val="Times New Roman"/>
        <charset val="134"/>
      </rPr>
      <t>6</t>
    </r>
    <r>
      <rPr>
        <sz val="12"/>
        <rFont val="方正仿宋简体"/>
        <charset val="134"/>
      </rPr>
      <t>人</t>
    </r>
  </si>
  <si>
    <r>
      <rPr>
        <sz val="12"/>
        <color theme="1"/>
        <rFont val="方正仿宋简体"/>
        <charset val="134"/>
      </rPr>
      <t>充分感受党和政府的关怀，体现社会大家庭的温暖</t>
    </r>
  </si>
  <si>
    <r>
      <rPr>
        <sz val="12"/>
        <rFont val="方正仿宋简体"/>
        <charset val="134"/>
      </rPr>
      <t>尊重知识、尊重人才、尊重创造氛围营造好，各行各业优秀人才到大姚县人才政策满意度较高，</t>
    </r>
  </si>
  <si>
    <r>
      <rPr>
        <sz val="12"/>
        <color rgb="FF000000"/>
        <rFont val="方正仿宋简体"/>
        <charset val="134"/>
      </rPr>
      <t>优秀人才满意度</t>
    </r>
  </si>
  <si>
    <r>
      <rPr>
        <sz val="12"/>
        <rFont val="方正仿宋简体"/>
        <charset val="134"/>
      </rPr>
      <t>看各类人才满意度</t>
    </r>
  </si>
  <si>
    <r>
      <rPr>
        <sz val="12"/>
        <color rgb="FF000000"/>
        <rFont val="方正仿宋简体"/>
        <charset val="134"/>
      </rPr>
      <t>单位：大姚县自然资源局</t>
    </r>
    <r>
      <rPr>
        <sz val="12"/>
        <color rgb="FF000000"/>
        <rFont val="Times New Roman"/>
        <charset val="134"/>
      </rPr>
      <t xml:space="preserve">
</t>
    </r>
    <r>
      <rPr>
        <sz val="12"/>
        <color rgb="FF000000"/>
        <rFont val="方正仿宋简体"/>
        <charset val="134"/>
      </rPr>
      <t>项目：大姚县国土空间规划编制经费</t>
    </r>
  </si>
  <si>
    <r>
      <rPr>
        <sz val="12"/>
        <rFont val="方正仿宋简体"/>
        <charset val="134"/>
      </rPr>
      <t>大姚县国土空间总体规划是对全县国土空间保护、开发、利用、修复做出的总体安排和综合部署</t>
    </r>
    <r>
      <rPr>
        <sz val="12"/>
        <rFont val="Times New Roman"/>
        <charset val="134"/>
      </rPr>
      <t>,</t>
    </r>
    <r>
      <rPr>
        <sz val="12"/>
        <rFont val="方正仿宋简体"/>
        <charset val="134"/>
      </rPr>
      <t>是制定空间发展政策、开展国土空间资源保护利用修复和实施国土空间规划管理的蓝图</t>
    </r>
    <r>
      <rPr>
        <sz val="12"/>
        <rFont val="Times New Roman"/>
        <charset val="134"/>
      </rPr>
      <t>,</t>
    </r>
    <r>
      <rPr>
        <sz val="12"/>
        <rFont val="方正仿宋简体"/>
        <charset val="134"/>
      </rPr>
      <t>是编制县级详细规划、相关专项规划、乡镇国土空间规划及实用性村庄规划的重要依据。本次规划工作内容包括统一县级空间规划数据基础、明确国土空间开发保护的战略目标、总体布局和具体实施安排、提出符合大姚县实际的国土空间规划实施保障机制、开展支撑县级国土空间规划的专题研究</t>
    </r>
    <r>
      <rPr>
        <sz val="12"/>
        <rFont val="Times New Roman"/>
        <charset val="134"/>
      </rPr>
      <t>,</t>
    </r>
    <r>
      <rPr>
        <sz val="12"/>
        <rFont val="方正仿宋简体"/>
        <charset val="134"/>
      </rPr>
      <t>最终形成</t>
    </r>
    <r>
      <rPr>
        <sz val="12"/>
        <rFont val="Times New Roman"/>
        <charset val="134"/>
      </rPr>
      <t>1</t>
    </r>
    <r>
      <rPr>
        <sz val="12"/>
        <rFont val="方正仿宋简体"/>
        <charset val="134"/>
      </rPr>
      <t>套县级国土空间总体规划成果、</t>
    </r>
    <r>
      <rPr>
        <sz val="12"/>
        <rFont val="Times New Roman"/>
        <charset val="134"/>
      </rPr>
      <t>1</t>
    </r>
    <r>
      <rPr>
        <sz val="12"/>
        <rFont val="方正仿宋简体"/>
        <charset val="134"/>
      </rPr>
      <t>个规划数据库、</t>
    </r>
    <r>
      <rPr>
        <sz val="12"/>
        <rFont val="Times New Roman"/>
        <charset val="134"/>
      </rPr>
      <t>4</t>
    </r>
    <r>
      <rPr>
        <sz val="12"/>
        <rFont val="方正仿宋简体"/>
        <charset val="134"/>
      </rPr>
      <t>项重大专题研究报告、</t>
    </r>
    <r>
      <rPr>
        <sz val="12"/>
        <rFont val="Times New Roman"/>
        <charset val="134"/>
      </rPr>
      <t>1</t>
    </r>
    <r>
      <rPr>
        <sz val="12"/>
        <rFont val="方正仿宋简体"/>
        <charset val="134"/>
      </rPr>
      <t>个乡镇国土空间规划成果、</t>
    </r>
    <r>
      <rPr>
        <sz val="12"/>
        <rFont val="Times New Roman"/>
        <charset val="134"/>
      </rPr>
      <t>4</t>
    </r>
    <r>
      <rPr>
        <sz val="12"/>
        <rFont val="方正仿宋简体"/>
        <charset val="134"/>
      </rPr>
      <t>个实用性村庄规划成果及审批机关要求的其他成果资料。</t>
    </r>
  </si>
  <si>
    <r>
      <rPr>
        <sz val="12"/>
        <color theme="1"/>
        <rFont val="方正仿宋简体"/>
        <charset val="134"/>
      </rPr>
      <t>开展重大专题研究</t>
    </r>
  </si>
  <si>
    <r>
      <rPr>
        <sz val="12"/>
        <rFont val="方正仿宋简体"/>
        <charset val="134"/>
      </rPr>
      <t>开展《大姚县国土空间开发保护现状评估和风险评估研究》《大姚县国土空间</t>
    </r>
    <r>
      <rPr>
        <sz val="12"/>
        <rFont val="Times New Roman"/>
        <charset val="134"/>
      </rPr>
      <t>“</t>
    </r>
    <r>
      <rPr>
        <sz val="12"/>
        <rFont val="方正仿宋简体"/>
        <charset val="134"/>
      </rPr>
      <t>三线</t>
    </r>
    <r>
      <rPr>
        <sz val="12"/>
        <rFont val="Times New Roman"/>
        <charset val="134"/>
      </rPr>
      <t>”</t>
    </r>
    <r>
      <rPr>
        <sz val="12"/>
        <rFont val="方正仿宋简体"/>
        <charset val="134"/>
      </rPr>
      <t>统筹与规划分区管控研究》《大姚县国土综合整治与生态修复专题研究》、《大姚县生产力空间布局与产业发展研究》等</t>
    </r>
    <r>
      <rPr>
        <sz val="12"/>
        <rFont val="Times New Roman"/>
        <charset val="134"/>
      </rPr>
      <t>4</t>
    </r>
    <r>
      <rPr>
        <sz val="12"/>
        <rFont val="方正仿宋简体"/>
        <charset val="134"/>
      </rPr>
      <t>个相关重大专题研究。</t>
    </r>
  </si>
  <si>
    <r>
      <rPr>
        <sz val="12"/>
        <color theme="1"/>
        <rFont val="方正仿宋简体"/>
        <charset val="134"/>
      </rPr>
      <t>编制县级国土空间总体规划</t>
    </r>
  </si>
  <si>
    <t>1</t>
  </si>
  <si>
    <r>
      <rPr>
        <sz val="12"/>
        <rFont val="方正仿宋简体"/>
        <charset val="134"/>
      </rPr>
      <t>以大姚县第三次全国国土调查为基础数据，依据资源环境承载能力和国土空间开发适宜性评价结果，在重大专题研究基础上，编制规划方案。主要包括确立目标与战略、区域协同发展、构建国土空间开发保护格局、资源要素保护与利用、城镇发展重点区域空间布局、综合交通体系、城乡市政基础设施、历史文化保护与城乡风貌塑造、统筹推进国土空间综合整治修复、完善规划实施政策保障机制等方面。</t>
    </r>
  </si>
  <si>
    <r>
      <rPr>
        <sz val="12"/>
        <color theme="1"/>
        <rFont val="方正仿宋简体"/>
        <charset val="134"/>
      </rPr>
      <t>空编制乡镇国土空间规划</t>
    </r>
  </si>
  <si>
    <r>
      <rPr>
        <sz val="12"/>
        <rFont val="方正仿宋简体"/>
        <charset val="134"/>
      </rPr>
      <t>选取与城区关系较密切，或者文化、自然资源比较丰富，或者产业特色明显等具有代表性的乡镇作为试点，按照县域国土空间规划深度细化乡镇国土空间规划，确保未来建设项目可落地，乡镇建设可管控，保障规划能落在县域国土空间规划数据中。提出乡镇发展方向、发展定位、建设用地边界、乡镇区用地布局、产业、交通系统、市政基础设施及公共服务设施布局等规划内容。</t>
    </r>
  </si>
  <si>
    <r>
      <rPr>
        <sz val="12"/>
        <color theme="1"/>
        <rFont val="方正仿宋简体"/>
        <charset val="134"/>
      </rPr>
      <t>编制实用性村庄规划</t>
    </r>
  </si>
  <si>
    <r>
      <rPr>
        <sz val="12"/>
        <rFont val="方正仿宋简体"/>
        <charset val="134"/>
      </rPr>
      <t>根据县域村庄分类，选取</t>
    </r>
    <r>
      <rPr>
        <sz val="12"/>
        <rFont val="Times New Roman"/>
        <charset val="134"/>
      </rPr>
      <t>4</t>
    </r>
    <r>
      <rPr>
        <sz val="12"/>
        <rFont val="方正仿宋简体"/>
        <charset val="134"/>
      </rPr>
      <t>个行政村作为试点，按照</t>
    </r>
    <r>
      <rPr>
        <sz val="12"/>
        <rFont val="Times New Roman"/>
        <charset val="134"/>
      </rPr>
      <t>“</t>
    </r>
    <r>
      <rPr>
        <sz val="12"/>
        <rFont val="方正仿宋简体"/>
        <charset val="134"/>
      </rPr>
      <t>多规合一</t>
    </r>
    <r>
      <rPr>
        <sz val="12"/>
        <rFont val="Times New Roman"/>
        <charset val="134"/>
      </rPr>
      <t>”</t>
    </r>
    <r>
      <rPr>
        <sz val="12"/>
        <rFont val="方正仿宋简体"/>
        <charset val="134"/>
      </rPr>
      <t>的方法，因村施策，提出不同类型村庄规划应包含的内容，规划深度，确保未来建设项目可落地，村庄建设可管控，保障村庄规划相关内容能落在县域国土空间数据库。明确村庄</t>
    </r>
    <r>
      <rPr>
        <sz val="12"/>
        <rFont val="Times New Roman"/>
        <charset val="134"/>
      </rPr>
      <t>“</t>
    </r>
    <r>
      <rPr>
        <sz val="12"/>
        <rFont val="方正仿宋简体"/>
        <charset val="134"/>
      </rPr>
      <t>三线</t>
    </r>
    <r>
      <rPr>
        <sz val="12"/>
        <rFont val="Times New Roman"/>
        <charset val="134"/>
      </rPr>
      <t>”</t>
    </r>
    <r>
      <rPr>
        <sz val="12"/>
        <rFont val="方正仿宋简体"/>
        <charset val="134"/>
      </rPr>
      <t>，提出不同类型村庄发展方向、发展定位、建设用地边界、产业、基础设施布局等规划内容。</t>
    </r>
  </si>
  <si>
    <r>
      <rPr>
        <sz val="12"/>
        <color theme="1"/>
        <rFont val="方正仿宋简体"/>
        <charset val="134"/>
      </rPr>
      <t>建立国土空间规划数据库</t>
    </r>
  </si>
  <si>
    <r>
      <rPr>
        <sz val="12"/>
        <rFont val="方正仿宋简体"/>
        <charset val="134"/>
      </rPr>
      <t>按照统一数据格式标准，建立国土空间规划数据库</t>
    </r>
    <r>
      <rPr>
        <sz val="12"/>
        <rFont val="Times New Roman"/>
        <charset val="134"/>
      </rPr>
      <t>(</t>
    </r>
    <r>
      <rPr>
        <sz val="12"/>
        <rFont val="方正仿宋简体"/>
        <charset val="134"/>
      </rPr>
      <t>该数据库需满足国家出台的相关技术标准</t>
    </r>
    <r>
      <rPr>
        <sz val="12"/>
        <rFont val="Times New Roman"/>
        <charset val="134"/>
      </rPr>
      <t>)</t>
    </r>
    <r>
      <rPr>
        <sz val="12"/>
        <rFont val="方正仿宋简体"/>
        <charset val="134"/>
      </rPr>
      <t>，包括各类文字报告、图件及栅格和矢量数据。</t>
    </r>
  </si>
  <si>
    <r>
      <rPr>
        <sz val="12"/>
        <color theme="1"/>
        <rFont val="方正仿宋简体"/>
        <charset val="134"/>
      </rPr>
      <t>规划成果审查审批和平台建设</t>
    </r>
  </si>
  <si>
    <r>
      <rPr>
        <sz val="12"/>
        <rFont val="方正仿宋简体"/>
        <charset val="134"/>
      </rPr>
      <t>将征求意见稿进行多轮修改完善后，报县人大常委会审议，报县政府审批。同步协同楚雄州自然资源和规划局开展国土空间基础信息平台和评估预警实施监督管理系统建设，将已审批通过的数据入库楚雄州国土空间基础信息平台。</t>
    </r>
  </si>
  <si>
    <r>
      <rPr>
        <sz val="12"/>
        <color theme="1"/>
        <rFont val="方正仿宋简体"/>
        <charset val="134"/>
      </rPr>
      <t>按照省、州</t>
    </r>
    <r>
      <rPr>
        <sz val="12"/>
        <color theme="1"/>
        <rFont val="Times New Roman"/>
        <charset val="134"/>
      </rPr>
      <t xml:space="preserve"> </t>
    </r>
    <r>
      <rPr>
        <sz val="12"/>
        <color theme="1"/>
        <rFont val="方正仿宋简体"/>
        <charset val="134"/>
      </rPr>
      <t>要求提交编制成果</t>
    </r>
  </si>
  <si>
    <r>
      <rPr>
        <sz val="12"/>
        <rFont val="方正仿宋简体"/>
        <charset val="134"/>
      </rPr>
      <t>更新基数，衔接自然资源部、云南省自然资源厅陆续出台的相关技术标准，通过州县上下联动编制国土空间规划成果。</t>
    </r>
  </si>
  <si>
    <r>
      <rPr>
        <sz val="12"/>
        <color indexed="8"/>
        <rFont val="方正仿宋简体"/>
        <charset val="134"/>
      </rPr>
      <t>可持续影响指标</t>
    </r>
  </si>
  <si>
    <r>
      <rPr>
        <sz val="12"/>
        <color theme="1"/>
        <rFont val="方正仿宋简体"/>
        <charset val="134"/>
      </rPr>
      <t>规划成果和平台建设应用</t>
    </r>
  </si>
  <si>
    <r>
      <rPr>
        <sz val="12"/>
        <rFont val="方正仿宋简体"/>
        <charset val="134"/>
      </rPr>
      <t>统一县级空间规划数据基础、明确国土空间开发保护的战略目标、总体布局和具体实施安排、提出符合大姚县实际的国土空间规划实施保障机制、开展支撑县级国土空间规划的专题研究</t>
    </r>
  </si>
  <si>
    <r>
      <rPr>
        <sz val="12"/>
        <color rgb="FF000000"/>
        <rFont val="方正仿宋简体"/>
        <charset val="134"/>
      </rPr>
      <t>社会公众或服务对象满意度指标</t>
    </r>
  </si>
  <si>
    <r>
      <rPr>
        <sz val="12"/>
        <rFont val="方正仿宋简体"/>
        <charset val="134"/>
      </rPr>
      <t>反映社会公众或服务对象对大姚县国土空间规划</t>
    </r>
    <r>
      <rPr>
        <sz val="12"/>
        <rFont val="Times New Roman"/>
        <charset val="134"/>
      </rPr>
      <t>(2020-2035</t>
    </r>
    <r>
      <rPr>
        <sz val="12"/>
        <rFont val="方正仿宋简体"/>
        <charset val="134"/>
      </rPr>
      <t>年）编制项目的满意程度。</t>
    </r>
  </si>
  <si>
    <r>
      <rPr>
        <sz val="12"/>
        <rFont val="方正仿宋简体"/>
        <charset val="134"/>
      </rPr>
      <t>单位：大姚县农业农村局</t>
    </r>
    <r>
      <rPr>
        <sz val="12"/>
        <rFont val="Times New Roman"/>
        <charset val="134"/>
      </rPr>
      <t xml:space="preserve">
</t>
    </r>
    <r>
      <rPr>
        <sz val="12"/>
        <rFont val="方正仿宋简体"/>
        <charset val="134"/>
      </rPr>
      <t>项目：政策性农业保险保费补贴资金</t>
    </r>
  </si>
  <si>
    <r>
      <rPr>
        <sz val="12"/>
        <rFont val="方正仿宋简体"/>
        <charset val="134"/>
      </rPr>
      <t>目标</t>
    </r>
    <r>
      <rPr>
        <sz val="12"/>
        <rFont val="Times New Roman"/>
        <charset val="134"/>
      </rPr>
      <t>1</t>
    </r>
    <r>
      <rPr>
        <sz val="12"/>
        <rFont val="方正仿宋简体"/>
        <charset val="134"/>
      </rPr>
      <t>：引导和支持农户参加农业保险；</t>
    </r>
    <r>
      <rPr>
        <sz val="12"/>
        <rFont val="Times New Roman"/>
        <charset val="134"/>
      </rPr>
      <t xml:space="preserve">
</t>
    </r>
    <r>
      <rPr>
        <sz val="12"/>
        <rFont val="方正仿宋简体"/>
        <charset val="134"/>
      </rPr>
      <t>目标</t>
    </r>
    <r>
      <rPr>
        <sz val="12"/>
        <rFont val="Times New Roman"/>
        <charset val="134"/>
      </rPr>
      <t>2</t>
    </r>
    <r>
      <rPr>
        <sz val="12"/>
        <rFont val="方正仿宋简体"/>
        <charset val="134"/>
      </rPr>
      <t>：中央和省级财政主要保障关系国计民生和粮食安全的大宗农产品，重点支持农业生产环节；</t>
    </r>
    <r>
      <rPr>
        <sz val="12"/>
        <rFont val="Times New Roman"/>
        <charset val="134"/>
      </rPr>
      <t xml:space="preserve">
</t>
    </r>
    <r>
      <rPr>
        <sz val="12"/>
        <rFont val="方正仿宋简体"/>
        <charset val="134"/>
      </rPr>
      <t>目标</t>
    </r>
    <r>
      <rPr>
        <sz val="12"/>
        <rFont val="Times New Roman"/>
        <charset val="134"/>
      </rPr>
      <t>3</t>
    </r>
    <r>
      <rPr>
        <sz val="12"/>
        <rFont val="方正仿宋简体"/>
        <charset val="134"/>
      </rPr>
      <t>：不断扩大农业保险覆盖面和风险保障水平，逐步建立市场化的农业生产风险防范化解机制；</t>
    </r>
    <r>
      <rPr>
        <sz val="12"/>
        <rFont val="Times New Roman"/>
        <charset val="134"/>
      </rPr>
      <t xml:space="preserve">                                                                                                                                       </t>
    </r>
    <r>
      <rPr>
        <sz val="12"/>
        <rFont val="方正仿宋简体"/>
        <charset val="134"/>
      </rPr>
      <t>目标</t>
    </r>
    <r>
      <rPr>
        <sz val="12"/>
        <rFont val="Times New Roman"/>
        <charset val="134"/>
      </rPr>
      <t>4</t>
    </r>
    <r>
      <rPr>
        <sz val="12"/>
        <rFont val="方正仿宋简体"/>
        <charset val="134"/>
      </rPr>
      <t>：稳定农业生产，保障农民收入。</t>
    </r>
  </si>
  <si>
    <r>
      <rPr>
        <sz val="12"/>
        <color theme="1"/>
        <rFont val="方正仿宋简体"/>
        <charset val="134"/>
      </rPr>
      <t>三大粮食作物投保面积覆盖面</t>
    </r>
  </si>
  <si>
    <t>38</t>
  </si>
  <si>
    <r>
      <rPr>
        <sz val="12"/>
        <rFont val="方正仿宋简体"/>
        <charset val="134"/>
      </rPr>
      <t>三大粮食作物投保面积覆盖面</t>
    </r>
    <r>
      <rPr>
        <sz val="12"/>
        <rFont val="Times New Roman"/>
        <charset val="134"/>
      </rPr>
      <t>38%</t>
    </r>
    <r>
      <rPr>
        <sz val="12"/>
        <rFont val="方正仿宋简体"/>
        <charset val="134"/>
      </rPr>
      <t>以上</t>
    </r>
  </si>
  <si>
    <r>
      <rPr>
        <sz val="12"/>
        <color theme="1"/>
        <rFont val="方正仿宋简体"/>
        <charset val="134"/>
      </rPr>
      <t>育肥猪保险覆盖率</t>
    </r>
  </si>
  <si>
    <t>28</t>
  </si>
  <si>
    <r>
      <rPr>
        <sz val="12"/>
        <rFont val="方正仿宋简体"/>
        <charset val="134"/>
      </rPr>
      <t>育肥猪保险覆盖率</t>
    </r>
    <r>
      <rPr>
        <sz val="12"/>
        <rFont val="Times New Roman"/>
        <charset val="134"/>
      </rPr>
      <t>28%</t>
    </r>
    <r>
      <rPr>
        <sz val="12"/>
        <rFont val="方正仿宋简体"/>
        <charset val="134"/>
      </rPr>
      <t>以上</t>
    </r>
  </si>
  <si>
    <r>
      <rPr>
        <sz val="12"/>
        <color theme="1"/>
        <rFont val="方正仿宋简体"/>
        <charset val="134"/>
      </rPr>
      <t>绝对免赔额</t>
    </r>
  </si>
  <si>
    <t>0</t>
  </si>
  <si>
    <r>
      <rPr>
        <sz val="12"/>
        <rFont val="方正仿宋简体"/>
        <charset val="134"/>
      </rPr>
      <t>绝对免赔额</t>
    </r>
    <r>
      <rPr>
        <sz val="12"/>
        <rFont val="Times New Roman"/>
        <charset val="134"/>
      </rPr>
      <t>0</t>
    </r>
    <r>
      <rPr>
        <sz val="12"/>
        <rFont val="方正仿宋简体"/>
        <charset val="134"/>
      </rPr>
      <t>元</t>
    </r>
  </si>
  <si>
    <r>
      <rPr>
        <sz val="12"/>
        <color theme="1"/>
        <rFont val="方正仿宋简体"/>
        <charset val="134"/>
      </rPr>
      <t>风险保障水平</t>
    </r>
  </si>
  <si>
    <r>
      <rPr>
        <sz val="12"/>
        <rFont val="方正仿宋简体"/>
        <charset val="134"/>
      </rPr>
      <t>接近直接物化成本</t>
    </r>
  </si>
  <si>
    <r>
      <rPr>
        <sz val="12"/>
        <rFont val="方正仿宋简体"/>
        <charset val="134"/>
      </rPr>
      <t>定性指标</t>
    </r>
  </si>
  <si>
    <r>
      <rPr>
        <sz val="12"/>
        <rFont val="方正仿宋简体"/>
        <charset val="134"/>
      </rPr>
      <t>风险保障水平接近直接物化成本</t>
    </r>
  </si>
  <si>
    <r>
      <rPr>
        <sz val="12"/>
        <color theme="1"/>
        <rFont val="方正仿宋简体"/>
        <charset val="134"/>
      </rPr>
      <t>风险保障总额</t>
    </r>
  </si>
  <si>
    <r>
      <rPr>
        <sz val="12"/>
        <rFont val="方正仿宋简体"/>
        <charset val="134"/>
      </rPr>
      <t>高于去年</t>
    </r>
  </si>
  <si>
    <r>
      <rPr>
        <sz val="12"/>
        <rFont val="方正仿宋简体"/>
        <charset val="134"/>
      </rPr>
      <t>风险保障总额高于去年</t>
    </r>
  </si>
  <si>
    <r>
      <rPr>
        <sz val="12"/>
        <color theme="1"/>
        <rFont val="方正仿宋简体"/>
        <charset val="134"/>
      </rPr>
      <t>农业保险综合费用率</t>
    </r>
  </si>
  <si>
    <t>&lt;=</t>
  </si>
  <si>
    <t>20</t>
  </si>
  <si>
    <r>
      <rPr>
        <sz val="12"/>
        <rFont val="方正仿宋简体"/>
        <charset val="134"/>
      </rPr>
      <t>农业保险综合费用率低于</t>
    </r>
    <r>
      <rPr>
        <sz val="12"/>
        <rFont val="Times New Roman"/>
        <charset val="134"/>
      </rPr>
      <t>20%</t>
    </r>
  </si>
  <si>
    <r>
      <rPr>
        <sz val="12"/>
        <color indexed="8"/>
        <rFont val="方正仿宋简体"/>
        <charset val="134"/>
      </rPr>
      <t>社会效益指标</t>
    </r>
  </si>
  <si>
    <r>
      <rPr>
        <sz val="12"/>
        <color theme="1"/>
        <rFont val="方正仿宋简体"/>
        <charset val="134"/>
      </rPr>
      <t>经办机构县级分支机构覆盖率</t>
    </r>
  </si>
  <si>
    <r>
      <rPr>
        <sz val="12"/>
        <rFont val="方正仿宋简体"/>
        <charset val="134"/>
      </rPr>
      <t>经办机构县级分支机构覆盖率</t>
    </r>
    <r>
      <rPr>
        <sz val="12"/>
        <rFont val="Times New Roman"/>
        <charset val="134"/>
      </rPr>
      <t>100%</t>
    </r>
  </si>
  <si>
    <r>
      <rPr>
        <sz val="12"/>
        <rFont val="方正仿宋简体"/>
        <charset val="134"/>
      </rPr>
      <t>满意度指标</t>
    </r>
  </si>
  <si>
    <r>
      <rPr>
        <sz val="12"/>
        <rFont val="方正仿宋简体"/>
        <charset val="134"/>
      </rPr>
      <t>服务对象满意度指标</t>
    </r>
  </si>
  <si>
    <r>
      <rPr>
        <sz val="12"/>
        <rFont val="方正仿宋简体"/>
        <charset val="134"/>
      </rPr>
      <t>参保农户满意度</t>
    </r>
  </si>
  <si>
    <r>
      <rPr>
        <sz val="12"/>
        <rFont val="方正仿宋简体"/>
        <charset val="134"/>
      </rPr>
      <t>参保农户满意度</t>
    </r>
    <r>
      <rPr>
        <sz val="12"/>
        <rFont val="Times New Roman"/>
        <charset val="134"/>
      </rPr>
      <t>90%</t>
    </r>
    <r>
      <rPr>
        <sz val="12"/>
        <rFont val="方正仿宋简体"/>
        <charset val="134"/>
      </rPr>
      <t>以上</t>
    </r>
  </si>
  <si>
    <r>
      <rPr>
        <sz val="20"/>
        <rFont val="Times New Roman"/>
        <charset val="134"/>
      </rPr>
      <t xml:space="preserve">6-2  </t>
    </r>
    <r>
      <rPr>
        <sz val="20"/>
        <rFont val="方正小标宋简体"/>
        <charset val="134"/>
      </rPr>
      <t>重点工作情况解释说明汇总表</t>
    </r>
  </si>
  <si>
    <r>
      <rPr>
        <b/>
        <sz val="14"/>
        <rFont val="宋体"/>
        <charset val="134"/>
      </rPr>
      <t>重点工作</t>
    </r>
  </si>
  <si>
    <r>
      <rPr>
        <b/>
        <sz val="14"/>
        <color theme="1"/>
        <rFont val="Times New Roman"/>
        <charset val="134"/>
      </rPr>
      <t>2025</t>
    </r>
    <r>
      <rPr>
        <b/>
        <sz val="14"/>
        <color theme="1"/>
        <rFont val="宋体"/>
        <charset val="134"/>
      </rPr>
      <t>年工作重点及工作情况</t>
    </r>
  </si>
  <si>
    <r>
      <rPr>
        <sz val="11"/>
        <rFont val="方正仿宋简体"/>
        <charset val="134"/>
      </rPr>
      <t>围绕聚财有方，着力推动经济稳中求进。</t>
    </r>
  </si>
  <si>
    <r>
      <rPr>
        <sz val="11"/>
        <color theme="1"/>
        <rFont val="方正仿宋简体"/>
        <charset val="134"/>
      </rPr>
      <t>一是凝聚征管合力。紧盯重点行业、企业、项目，动态调整收入组织策略，扩大税源增量，稳抓税源存量，聚力推动非税收入</t>
    </r>
    <r>
      <rPr>
        <sz val="11"/>
        <color theme="1"/>
        <rFont val="Times New Roman"/>
        <charset val="134"/>
      </rPr>
      <t>“</t>
    </r>
    <r>
      <rPr>
        <sz val="11"/>
        <color theme="1"/>
        <rFont val="方正仿宋简体"/>
        <charset val="134"/>
      </rPr>
      <t>合规收缴</t>
    </r>
    <r>
      <rPr>
        <sz val="11"/>
        <color theme="1"/>
        <rFont val="Times New Roman"/>
        <charset val="134"/>
      </rPr>
      <t>”“</t>
    </r>
    <r>
      <rPr>
        <sz val="11"/>
        <color theme="1"/>
        <rFont val="方正仿宋简体"/>
        <charset val="134"/>
      </rPr>
      <t>颗粒归仓</t>
    </r>
    <r>
      <rPr>
        <sz val="11"/>
        <color theme="1"/>
        <rFont val="Times New Roman"/>
        <charset val="134"/>
      </rPr>
      <t>”</t>
    </r>
    <r>
      <rPr>
        <sz val="11"/>
        <color theme="1"/>
        <rFont val="方正仿宋简体"/>
        <charset val="134"/>
      </rPr>
      <t>，千方百计做大财政</t>
    </r>
    <r>
      <rPr>
        <sz val="11"/>
        <color theme="1"/>
        <rFont val="Times New Roman"/>
        <charset val="134"/>
      </rPr>
      <t>“</t>
    </r>
    <r>
      <rPr>
        <sz val="11"/>
        <color theme="1"/>
        <rFont val="方正仿宋简体"/>
        <charset val="134"/>
      </rPr>
      <t>蛋糕</t>
    </r>
    <r>
      <rPr>
        <sz val="11"/>
        <color theme="1"/>
        <rFont val="Times New Roman"/>
        <charset val="134"/>
      </rPr>
      <t>”</t>
    </r>
    <r>
      <rPr>
        <sz val="11"/>
        <color theme="1"/>
        <rFont val="方正仿宋简体"/>
        <charset val="134"/>
      </rPr>
      <t>。二是夯实财源基石。积极培植地方税源，做好产业结构调整和重点财源培育，大力引进产品附加值高、增值空间大的优强企业，形成一批龙头支柱产业和支柱税源，着力稳定税源基础，减少对一次性税收的依赖，实现财政收入总量和质量</t>
    </r>
    <r>
      <rPr>
        <sz val="11"/>
        <color theme="1"/>
        <rFont val="Times New Roman"/>
        <charset val="134"/>
      </rPr>
      <t>“</t>
    </r>
    <r>
      <rPr>
        <sz val="11"/>
        <color theme="1"/>
        <rFont val="方正仿宋简体"/>
        <charset val="134"/>
      </rPr>
      <t>双提升</t>
    </r>
    <r>
      <rPr>
        <sz val="11"/>
        <color theme="1"/>
        <rFont val="Times New Roman"/>
        <charset val="134"/>
      </rPr>
      <t>”</t>
    </r>
    <r>
      <rPr>
        <sz val="11"/>
        <color theme="1"/>
        <rFont val="方正仿宋简体"/>
        <charset val="134"/>
      </rPr>
      <t>。三是高效盘活资产。按照</t>
    </r>
    <r>
      <rPr>
        <sz val="11"/>
        <color theme="1"/>
        <rFont val="Times New Roman"/>
        <charset val="134"/>
      </rPr>
      <t>“</t>
    </r>
    <r>
      <rPr>
        <sz val="11"/>
        <color theme="1"/>
        <rFont val="方正仿宋简体"/>
        <charset val="134"/>
      </rPr>
      <t>能用则用，可租可售，能融则融</t>
    </r>
    <r>
      <rPr>
        <sz val="11"/>
        <color theme="1"/>
        <rFont val="Times New Roman"/>
        <charset val="134"/>
      </rPr>
      <t>”</t>
    </r>
    <r>
      <rPr>
        <sz val="11"/>
        <color theme="1"/>
        <rFont val="方正仿宋简体"/>
        <charset val="134"/>
      </rPr>
      <t>原则，灵活运用</t>
    </r>
    <r>
      <rPr>
        <sz val="11"/>
        <color theme="1"/>
        <rFont val="Times New Roman"/>
        <charset val="134"/>
      </rPr>
      <t>“</t>
    </r>
    <r>
      <rPr>
        <sz val="11"/>
        <color theme="1"/>
        <rFont val="方正仿宋简体"/>
        <charset val="134"/>
      </rPr>
      <t>用、售、租、融</t>
    </r>
    <r>
      <rPr>
        <sz val="11"/>
        <color theme="1"/>
        <rFont val="Times New Roman"/>
        <charset val="134"/>
      </rPr>
      <t>”</t>
    </r>
    <r>
      <rPr>
        <sz val="11"/>
        <color theme="1"/>
        <rFont val="方正仿宋简体"/>
        <charset val="134"/>
      </rPr>
      <t>四种方式，创新盘活存量资产，通过高效利用、有序处置、有偿使用、积极融资等渠道，多方式盘活处置国有资产，充分发挥各类国有资产的最大效益，促进财政增收、资产增值。四是强化财政统筹。加大争资争项力度，积极争取中央、省、州预算内资金、中长期特别国债、地方政府专项债等资金的支持。强化预算约束和绩效管理，严控一般性支出，全面盘活各类存量资金，多渠道筹集资金，增强财政保障能力。</t>
    </r>
  </si>
  <si>
    <r>
      <rPr>
        <sz val="11"/>
        <rFont val="方正仿宋简体"/>
        <charset val="134"/>
      </rPr>
      <t>围绕用财有道，全力支持民生重点工程。</t>
    </r>
  </si>
  <si>
    <r>
      <rPr>
        <sz val="11"/>
        <color theme="1"/>
        <rFont val="方正仿宋简体"/>
        <charset val="134"/>
      </rPr>
      <t>一是强化</t>
    </r>
    <r>
      <rPr>
        <sz val="11"/>
        <color theme="1"/>
        <rFont val="Times New Roman"/>
        <charset val="134"/>
      </rPr>
      <t>“</t>
    </r>
    <r>
      <rPr>
        <sz val="11"/>
        <color theme="1"/>
        <rFont val="方正仿宋简体"/>
        <charset val="134"/>
      </rPr>
      <t>三保</t>
    </r>
    <r>
      <rPr>
        <sz val="11"/>
        <color theme="1"/>
        <rFont val="Times New Roman"/>
        <charset val="134"/>
      </rPr>
      <t>”</t>
    </r>
    <r>
      <rPr>
        <sz val="11"/>
        <color theme="1"/>
        <rFont val="方正仿宋简体"/>
        <charset val="134"/>
      </rPr>
      <t>保障。坚决落实政府</t>
    </r>
    <r>
      <rPr>
        <sz val="11"/>
        <color theme="1"/>
        <rFont val="Times New Roman"/>
        <charset val="134"/>
      </rPr>
      <t>“</t>
    </r>
    <r>
      <rPr>
        <sz val="11"/>
        <color theme="1"/>
        <rFont val="方正仿宋简体"/>
        <charset val="134"/>
      </rPr>
      <t>过紧日子</t>
    </r>
    <r>
      <rPr>
        <sz val="11"/>
        <color theme="1"/>
        <rFont val="Times New Roman"/>
        <charset val="134"/>
      </rPr>
      <t>”</t>
    </r>
    <r>
      <rPr>
        <sz val="11"/>
        <color theme="1"/>
        <rFont val="方正仿宋简体"/>
        <charset val="134"/>
      </rPr>
      <t>要求，优化支出结构，坚持</t>
    </r>
    <r>
      <rPr>
        <sz val="11"/>
        <color theme="1"/>
        <rFont val="Times New Roman"/>
        <charset val="134"/>
      </rPr>
      <t>“</t>
    </r>
    <r>
      <rPr>
        <sz val="11"/>
        <color theme="1"/>
        <rFont val="方正仿宋简体"/>
        <charset val="134"/>
      </rPr>
      <t>三保</t>
    </r>
    <r>
      <rPr>
        <sz val="11"/>
        <color theme="1"/>
        <rFont val="Times New Roman"/>
        <charset val="134"/>
      </rPr>
      <t>”</t>
    </r>
    <r>
      <rPr>
        <sz val="11"/>
        <color theme="1"/>
        <rFont val="方正仿宋简体"/>
        <charset val="134"/>
      </rPr>
      <t>支出在预算安排中的优先地位，持续压减一般性支出，把牢预算管理、资产配置、政府采购等关口，削减和取消低效无效支出，把更多的资金用于</t>
    </r>
    <r>
      <rPr>
        <sz val="11"/>
        <color theme="1"/>
        <rFont val="Times New Roman"/>
        <charset val="134"/>
      </rPr>
      <t>“</t>
    </r>
    <r>
      <rPr>
        <sz val="11"/>
        <color theme="1"/>
        <rFont val="方正仿宋简体"/>
        <charset val="134"/>
      </rPr>
      <t>三保</t>
    </r>
    <r>
      <rPr>
        <sz val="11"/>
        <color theme="1"/>
        <rFont val="Times New Roman"/>
        <charset val="134"/>
      </rPr>
      <t>”</t>
    </r>
    <r>
      <rPr>
        <sz val="11"/>
        <color theme="1"/>
        <rFont val="方正仿宋简体"/>
        <charset val="134"/>
      </rPr>
      <t>保障。二是突出重点民生保障。积极统筹各类资金支持教育事业发展，确保</t>
    </r>
    <r>
      <rPr>
        <sz val="11"/>
        <color theme="1"/>
        <rFont val="Times New Roman"/>
        <charset val="134"/>
      </rPr>
      <t>“</t>
    </r>
    <r>
      <rPr>
        <sz val="11"/>
        <color theme="1"/>
        <rFont val="方正仿宋简体"/>
        <charset val="134"/>
      </rPr>
      <t>两个只增不减</t>
    </r>
    <r>
      <rPr>
        <sz val="11"/>
        <color theme="1"/>
        <rFont val="Times New Roman"/>
        <charset val="134"/>
      </rPr>
      <t>”</t>
    </r>
    <r>
      <rPr>
        <sz val="11"/>
        <color theme="1"/>
        <rFont val="方正仿宋简体"/>
        <charset val="134"/>
      </rPr>
      <t>目标，支持各学段教育工作补短板、强弱项，促进教育高质量发展；加大医疗卫生投入，加快补齐医疗短板，提升医疗卫生服务水平；增强社会保障能力，落实城乡居民最低生活保障、高龄补贴、残疾人补贴、临时救助等各项保障政策，做到精准施保、精准救助；加大稳岗就业资金投入力度，高质量推进就业创业工程。三是加大重点领域保障。树牢</t>
    </r>
    <r>
      <rPr>
        <sz val="11"/>
        <color theme="1"/>
        <rFont val="Times New Roman"/>
        <charset val="134"/>
      </rPr>
      <t>“</t>
    </r>
    <r>
      <rPr>
        <sz val="11"/>
        <color theme="1"/>
        <rFont val="方正仿宋简体"/>
        <charset val="134"/>
      </rPr>
      <t>工业为先，项目为王，效益为本</t>
    </r>
    <r>
      <rPr>
        <sz val="11"/>
        <color theme="1"/>
        <rFont val="Times New Roman"/>
        <charset val="134"/>
      </rPr>
      <t>”</t>
    </r>
    <r>
      <rPr>
        <sz val="11"/>
        <color theme="1"/>
        <rFont val="方正仿宋简体"/>
        <charset val="134"/>
      </rPr>
      <t>导向，加大财政政策倾斜和资金支持力度，全力推进工业园区建设；充分发挥财政投融资作用，精准谋划项目，积极推动重大项目落地落实；加大财政涉农资金统筹力度，充分发挥资金使用绩效，进一步巩固拓展脱贫攻坚成果，推进乡村振兴。</t>
    </r>
  </si>
  <si>
    <r>
      <rPr>
        <sz val="11"/>
        <rFont val="方正仿宋简体"/>
        <charset val="134"/>
      </rPr>
      <t>围绕理财有效，全力提升财政治理水平。</t>
    </r>
  </si>
  <si>
    <r>
      <rPr>
        <sz val="11"/>
        <color theme="1"/>
        <rFont val="方正仿宋简体"/>
        <charset val="134"/>
      </rPr>
      <t>一是纵深推进绩效管理。进一步健全和完善预算绩效管理机制，坚持</t>
    </r>
    <r>
      <rPr>
        <sz val="11"/>
        <color theme="1"/>
        <rFont val="Times New Roman"/>
        <charset val="134"/>
      </rPr>
      <t>“</t>
    </r>
    <r>
      <rPr>
        <sz val="11"/>
        <color theme="1"/>
        <rFont val="方正仿宋简体"/>
        <charset val="134"/>
      </rPr>
      <t>花钱必问效、无效必问责</t>
    </r>
    <r>
      <rPr>
        <sz val="11"/>
        <color theme="1"/>
        <rFont val="Times New Roman"/>
        <charset val="134"/>
      </rPr>
      <t>”</t>
    </r>
    <r>
      <rPr>
        <sz val="11"/>
        <color theme="1"/>
        <rFont val="方正仿宋简体"/>
        <charset val="134"/>
      </rPr>
      <t>的预算绩效管理理念，全面深入开展项目绩效目标编审、绩效运行监控和绩效评价工作，强化监控和评价结果的运用，构建起事前、事中、事后预算绩效精准控制闭环系统，不断推动财政管理工作提质增效。二是强化政府投资项目管理。严格履行政府投资项目决策评估程序，建立健全预算评审机制，以提高财政资金使用效益、助力经济社会高质量发展为目标，秉承</t>
    </r>
    <r>
      <rPr>
        <sz val="11"/>
        <color theme="1"/>
        <rFont val="Times New Roman"/>
        <charset val="134"/>
      </rPr>
      <t>“</t>
    </r>
    <r>
      <rPr>
        <sz val="11"/>
        <color theme="1"/>
        <rFont val="方正仿宋简体"/>
        <charset val="134"/>
      </rPr>
      <t>不唯增、不唯减、只唯实</t>
    </r>
    <r>
      <rPr>
        <sz val="11"/>
        <color theme="1"/>
        <rFont val="Times New Roman"/>
        <charset val="134"/>
      </rPr>
      <t>”</t>
    </r>
    <r>
      <rPr>
        <sz val="11"/>
        <color theme="1"/>
        <rFont val="方正仿宋简体"/>
        <charset val="134"/>
      </rPr>
      <t>评审理念，严控政府投资项目</t>
    </r>
    <r>
      <rPr>
        <sz val="11"/>
        <color theme="1"/>
        <rFont val="Times New Roman"/>
        <charset val="134"/>
      </rPr>
      <t>“</t>
    </r>
    <r>
      <rPr>
        <sz val="11"/>
        <color theme="1"/>
        <rFont val="方正仿宋简体"/>
        <charset val="134"/>
      </rPr>
      <t>概算超估算、预算超概算、决算超预算</t>
    </r>
    <r>
      <rPr>
        <sz val="11"/>
        <color theme="1"/>
        <rFont val="Times New Roman"/>
        <charset val="134"/>
      </rPr>
      <t>”</t>
    </r>
    <r>
      <rPr>
        <sz val="11"/>
        <color theme="1"/>
        <rFont val="方正仿宋简体"/>
        <charset val="134"/>
      </rPr>
      <t>现象发生，切实节约财政资金，扎紧</t>
    </r>
    <r>
      <rPr>
        <sz val="11"/>
        <color theme="1"/>
        <rFont val="Times New Roman"/>
        <charset val="134"/>
      </rPr>
      <t>“</t>
    </r>
    <r>
      <rPr>
        <sz val="11"/>
        <color theme="1"/>
        <rFont val="方正仿宋简体"/>
        <charset val="134"/>
      </rPr>
      <t>钱袋子</t>
    </r>
    <r>
      <rPr>
        <sz val="11"/>
        <color theme="1"/>
        <rFont val="Times New Roman"/>
        <charset val="134"/>
      </rPr>
      <t>”</t>
    </r>
    <r>
      <rPr>
        <sz val="11"/>
        <color theme="1"/>
        <rFont val="方正仿宋简体"/>
        <charset val="134"/>
      </rPr>
      <t>。三是纵深推进国企国资改革。进一步贯彻落实党中央、国务院关于国企改革深化行动的决策部署，以提升发展质量效益效率为主线，破解企业核心问题，聚焦</t>
    </r>
    <r>
      <rPr>
        <sz val="11"/>
        <color theme="1"/>
        <rFont val="Times New Roman"/>
        <charset val="134"/>
      </rPr>
      <t>“</t>
    </r>
    <r>
      <rPr>
        <sz val="11"/>
        <color theme="1"/>
        <rFont val="方正仿宋简体"/>
        <charset val="134"/>
      </rPr>
      <t>一个提升，三个完善，一个坚决</t>
    </r>
    <r>
      <rPr>
        <sz val="11"/>
        <color theme="1"/>
        <rFont val="Times New Roman"/>
        <charset val="134"/>
      </rPr>
      <t>”</t>
    </r>
    <r>
      <rPr>
        <sz val="11"/>
        <color theme="1"/>
        <rFont val="方正仿宋简体"/>
        <charset val="134"/>
      </rPr>
      <t>的目标，推动国有企业提质增效。重塑结构，优化布局，突出主营业务，提升业务竞争力；深入推进</t>
    </r>
    <r>
      <rPr>
        <sz val="11"/>
        <color theme="1"/>
        <rFont val="Times New Roman"/>
        <charset val="134"/>
      </rPr>
      <t>“</t>
    </r>
    <r>
      <rPr>
        <sz val="11"/>
        <color theme="1"/>
        <rFont val="方正仿宋简体"/>
        <charset val="134"/>
      </rPr>
      <t>干部能上能下、员工能进能出、收入能增能减</t>
    </r>
    <r>
      <rPr>
        <sz val="11"/>
        <color theme="1"/>
        <rFont val="Times New Roman"/>
        <charset val="134"/>
      </rPr>
      <t>”</t>
    </r>
    <r>
      <rPr>
        <sz val="11"/>
        <color theme="1"/>
        <rFont val="方正仿宋简体"/>
        <charset val="134"/>
      </rPr>
      <t>机制，进一步完善劳动、人事、分配三项制度；采取内部纪检、巡视巡察、审计、法律、财务等监督措施，坚决防范风险，确保国有企业良性发展。</t>
    </r>
  </si>
  <si>
    <r>
      <rPr>
        <sz val="11"/>
        <rFont val="方正仿宋简体"/>
        <charset val="134"/>
      </rPr>
      <t>围绕管财有法，全力防范化解各类风险。</t>
    </r>
  </si>
  <si>
    <r>
      <rPr>
        <sz val="11"/>
        <color theme="1"/>
        <rFont val="方正仿宋简体"/>
        <charset val="134"/>
      </rPr>
      <t>一是积极防控政府债务风险。严格落实政府性债务管理要求，压实化债主体责任。紧盯每月到期债务，有计划、分步骤地制定到期债务化解措施，确保依法合规化债。积极与金融机构协商谈判，优化债务期限和结构，多举措筹集资金化解存量债务。加强债务动态监控和舆情监测，牢牢守住不发生区域性、系统性债务风险的底线。二是强化财会监管职能。强化财政部门主责监督，汇聚审计监督、巡视巡察、人大监督等工作合力，推动财会监督与其他监督有机贯通、相互协调；加大对政府采购、国有资产管理、重要民生项目监督检查力度，切实维护财经纪律；加大对乡镇及村级财务监管力度，加强对县、乡财务人员的业务培训，着力防范风险、堵塞漏洞。</t>
    </r>
  </si>
  <si>
    <r>
      <rPr>
        <sz val="11"/>
        <color theme="1"/>
        <rFont val="方正仿宋简体"/>
        <charset val="134"/>
      </rPr>
      <t>三保</t>
    </r>
  </si>
  <si>
    <r>
      <rPr>
        <sz val="11"/>
        <color theme="1"/>
        <rFont val="方正仿宋简体"/>
        <charset val="134"/>
      </rPr>
      <t>即</t>
    </r>
    <r>
      <rPr>
        <sz val="11"/>
        <color theme="1"/>
        <rFont val="Times New Roman"/>
        <charset val="134"/>
      </rPr>
      <t>“</t>
    </r>
    <r>
      <rPr>
        <sz val="11"/>
        <color theme="1"/>
        <rFont val="方正仿宋简体"/>
        <charset val="134"/>
      </rPr>
      <t>保工资、保运转、保基本民生</t>
    </r>
    <r>
      <rPr>
        <sz val="11"/>
        <color theme="1"/>
        <rFont val="Times New Roman"/>
        <charset val="134"/>
      </rPr>
      <t>”</t>
    </r>
    <r>
      <rPr>
        <sz val="11"/>
        <color theme="1"/>
        <rFont val="方正仿宋简体"/>
        <charset val="134"/>
      </rPr>
      <t>，保</t>
    </r>
    <r>
      <rPr>
        <sz val="11"/>
        <color theme="1"/>
        <rFont val="Times New Roman"/>
        <charset val="134"/>
      </rPr>
      <t>“</t>
    </r>
    <r>
      <rPr>
        <sz val="11"/>
        <color theme="1"/>
        <rFont val="方正仿宋简体"/>
        <charset val="134"/>
      </rPr>
      <t>三保</t>
    </r>
    <r>
      <rPr>
        <sz val="11"/>
        <color theme="1"/>
        <rFont val="Times New Roman"/>
        <charset val="134"/>
      </rPr>
      <t>”</t>
    </r>
    <r>
      <rPr>
        <sz val="11"/>
        <color theme="1"/>
        <rFont val="方正仿宋简体"/>
        <charset val="134"/>
      </rPr>
      <t>是保障群众切身利益的基本要求，也是稳住经济基本盘、维护社会大局稳定的前提条件。自</t>
    </r>
    <r>
      <rPr>
        <sz val="11"/>
        <color theme="1"/>
        <rFont val="Times New Roman"/>
        <charset val="134"/>
      </rPr>
      <t>2020</t>
    </r>
    <r>
      <rPr>
        <sz val="11"/>
        <color theme="1"/>
        <rFont val="方正仿宋简体"/>
        <charset val="134"/>
      </rPr>
      <t>年以来，中央、省级财政统一制定</t>
    </r>
    <r>
      <rPr>
        <sz val="11"/>
        <color theme="1"/>
        <rFont val="Times New Roman"/>
        <charset val="134"/>
      </rPr>
      <t>“</t>
    </r>
    <r>
      <rPr>
        <sz val="11"/>
        <color theme="1"/>
        <rFont val="方正仿宋简体"/>
        <charset val="134"/>
      </rPr>
      <t>三保</t>
    </r>
    <r>
      <rPr>
        <sz val="11"/>
        <color theme="1"/>
        <rFont val="Times New Roman"/>
        <charset val="134"/>
      </rPr>
      <t>”</t>
    </r>
    <r>
      <rPr>
        <sz val="11"/>
        <color theme="1"/>
        <rFont val="方正仿宋简体"/>
        <charset val="134"/>
      </rPr>
      <t>政策清单，足额纳入各级财政预算，优先保障</t>
    </r>
    <r>
      <rPr>
        <sz val="11"/>
        <color theme="1"/>
        <rFont val="Times New Roman"/>
        <charset val="134"/>
      </rPr>
      <t>“</t>
    </r>
    <r>
      <rPr>
        <sz val="11"/>
        <color theme="1"/>
        <rFont val="方正仿宋简体"/>
        <charset val="134"/>
      </rPr>
      <t>三保</t>
    </r>
    <r>
      <rPr>
        <sz val="11"/>
        <color theme="1"/>
        <rFont val="Times New Roman"/>
        <charset val="134"/>
      </rPr>
      <t>”</t>
    </r>
    <r>
      <rPr>
        <sz val="11"/>
        <color theme="1"/>
        <rFont val="方正仿宋简体"/>
        <charset val="134"/>
      </rPr>
      <t>预算执行，</t>
    </r>
    <r>
      <rPr>
        <sz val="11"/>
        <color theme="1"/>
        <rFont val="Times New Roman"/>
        <charset val="134"/>
      </rPr>
      <t>2025</t>
    </r>
    <r>
      <rPr>
        <sz val="11"/>
        <color theme="1"/>
        <rFont val="方正仿宋简体"/>
        <charset val="134"/>
      </rPr>
      <t>年，保基本民生涉及教育文化、医疗卫生、民政救助等</t>
    </r>
    <r>
      <rPr>
        <sz val="11"/>
        <color theme="1"/>
        <rFont val="Times New Roman"/>
        <charset val="134"/>
      </rPr>
      <t>39</t>
    </r>
    <r>
      <rPr>
        <sz val="11"/>
        <color theme="1"/>
        <rFont val="方正仿宋简体"/>
        <charset val="134"/>
      </rPr>
      <t>项内容，切实保障群众基本生活、公共服务需求。</t>
    </r>
  </si>
  <si>
    <r>
      <rPr>
        <sz val="11"/>
        <color theme="1"/>
        <rFont val="方正仿宋简体"/>
        <charset val="134"/>
      </rPr>
      <t>直达资金</t>
    </r>
  </si>
  <si>
    <r>
      <rPr>
        <sz val="11"/>
        <color theme="1"/>
        <rFont val="方正仿宋简体"/>
        <charset val="134"/>
      </rPr>
      <t>一般是政府拨款直接到达地方，资金下达</t>
    </r>
    <r>
      <rPr>
        <sz val="11"/>
        <color theme="1"/>
        <rFont val="Times New Roman"/>
        <charset val="134"/>
      </rPr>
      <t>“</t>
    </r>
    <r>
      <rPr>
        <sz val="11"/>
        <color theme="1"/>
        <rFont val="方正仿宋简体"/>
        <charset val="134"/>
      </rPr>
      <t>提速</t>
    </r>
    <r>
      <rPr>
        <sz val="11"/>
        <color theme="1"/>
        <rFont val="Times New Roman"/>
        <charset val="134"/>
      </rPr>
      <t>”</t>
    </r>
    <r>
      <rPr>
        <sz val="11"/>
        <color theme="1"/>
        <rFont val="方正仿宋简体"/>
        <charset val="134"/>
      </rPr>
      <t>，建立特殊转移支付机制，将新增财政资金通过增加中央对地方转移支付、安排政府性基金转移支付等方式，第一时间全部下达市县，避免了资金层层审批、下达耗时，有利于迅速发挥资金效益、迅速惠企利民。</t>
    </r>
  </si>
  <si>
    <r>
      <rPr>
        <sz val="11"/>
        <color theme="1"/>
        <rFont val="方正仿宋简体"/>
        <charset val="134"/>
      </rPr>
      <t>上解支出</t>
    </r>
  </si>
  <si>
    <r>
      <rPr>
        <sz val="11"/>
        <color theme="1"/>
        <rFont val="方正仿宋简体"/>
        <charset val="134"/>
      </rPr>
      <t>是指下级财政部门将本年度的财政收入上解至上一级的财政部门。比如按照现行分税制体制要求，增值税采取中央和地方分成比例，在税款征收入库后，地方需要将属于中央的部分上解。</t>
    </r>
  </si>
  <si>
    <r>
      <rPr>
        <sz val="11"/>
        <color theme="1"/>
        <rFont val="方正仿宋简体"/>
        <charset val="134"/>
      </rPr>
      <t>预备费</t>
    </r>
  </si>
  <si>
    <r>
      <rPr>
        <sz val="11"/>
        <color theme="1"/>
        <rFont val="方正仿宋简体"/>
        <charset val="134"/>
      </rPr>
      <t>《中华人民共和国预算法》第四十条规定</t>
    </r>
    <r>
      <rPr>
        <sz val="11"/>
        <color theme="1"/>
        <rFont val="Times New Roman"/>
        <charset val="134"/>
      </rPr>
      <t>“</t>
    </r>
    <r>
      <rPr>
        <sz val="11"/>
        <color theme="1"/>
        <rFont val="方正仿宋简体"/>
        <charset val="134"/>
      </rPr>
      <t>各级一般公共预算应当按照本级一般公共预算支出额的</t>
    </r>
    <r>
      <rPr>
        <sz val="11"/>
        <color theme="1"/>
        <rFont val="Times New Roman"/>
        <charset val="134"/>
      </rPr>
      <t>1%-3%</t>
    </r>
    <r>
      <rPr>
        <sz val="11"/>
        <color theme="1"/>
        <rFont val="方正仿宋简体"/>
        <charset val="134"/>
      </rPr>
      <t>设置预备费，用于当年预算执行中的自然灾害等突发事件处理增加的支出及其他难以预见的开支。</t>
    </r>
    <r>
      <rPr>
        <sz val="11"/>
        <color theme="1"/>
        <rFont val="Times New Roman"/>
        <charset val="134"/>
      </rPr>
      <t>”</t>
    </r>
  </si>
  <si>
    <r>
      <rPr>
        <sz val="11"/>
        <color theme="1"/>
        <rFont val="方正仿宋简体"/>
        <charset val="134"/>
      </rPr>
      <t>政府一般债券</t>
    </r>
  </si>
  <si>
    <r>
      <rPr>
        <sz val="11"/>
        <color theme="1"/>
        <rFont val="方正仿宋简体"/>
        <charset val="134"/>
      </rPr>
      <t>政府一般债券是指省、自治区、直辖市政府（含经省级政府批准自办债券发行的计划单列市政府）为没有收益的公益性项目发行的、约定一定期限内主要以一般公共预算收入还本付息的政府债券，一般债券采用记账式固定利率付息形式。省、自治区、直辖市依照国务院下达的限额举借的债务，列入本级预算调整方案，报本级人民代表大会常务委员会批准。债券资金收支列入一般公共预算管理。</t>
    </r>
  </si>
  <si>
    <r>
      <rPr>
        <sz val="11"/>
        <color theme="1"/>
        <rFont val="方正仿宋简体"/>
        <charset val="134"/>
      </rPr>
      <t>政府专项债券</t>
    </r>
  </si>
  <si>
    <r>
      <rPr>
        <sz val="11"/>
        <color theme="1"/>
        <rFont val="方正仿宋简体"/>
        <charset val="134"/>
      </rPr>
      <t>政府专项债券（以下简称专项债券）是指省、自治区、直辖市政府（含经省级政府批准自办债券发行的计划单列市政府）为有一定收益的公益性项目发行的、约定一定期限内以公益性项目对应的政府性基金或专项收入还本付息的政府债券。分为土地储备专项债券、政府收费公路专项债券及项目收益与融资自求平衡专项债券。</t>
    </r>
  </si>
  <si>
    <r>
      <rPr>
        <sz val="11"/>
        <color theme="1"/>
        <rFont val="方正仿宋简体"/>
        <charset val="134"/>
      </rPr>
      <t>再融资债券</t>
    </r>
  </si>
  <si>
    <r>
      <rPr>
        <sz val="11"/>
        <color theme="1"/>
        <rFont val="方正仿宋简体"/>
        <charset val="134"/>
      </rPr>
      <t>是指省、自治区、直辖市政府（含经省级政府批准自办债券发行的计划单列市政府）为偿还到期地方政府债券而发行的地方政府债券，即</t>
    </r>
    <r>
      <rPr>
        <sz val="11"/>
        <color theme="1"/>
        <rFont val="Times New Roman"/>
        <charset val="134"/>
      </rPr>
      <t>“</t>
    </r>
    <r>
      <rPr>
        <sz val="11"/>
        <color theme="1"/>
        <rFont val="方正仿宋简体"/>
        <charset val="134"/>
      </rPr>
      <t>借新还旧</t>
    </r>
    <r>
      <rPr>
        <sz val="11"/>
        <color theme="1"/>
        <rFont val="Times New Roman"/>
        <charset val="134"/>
      </rPr>
      <t>”</t>
    </r>
    <r>
      <rPr>
        <sz val="11"/>
        <color theme="1"/>
        <rFont val="方正仿宋简体"/>
        <charset val="134"/>
      </rPr>
      <t>债券，也叫</t>
    </r>
    <r>
      <rPr>
        <sz val="11"/>
        <color theme="1"/>
        <rFont val="Times New Roman"/>
        <charset val="134"/>
      </rPr>
      <t>“</t>
    </r>
    <r>
      <rPr>
        <sz val="11"/>
        <color theme="1"/>
        <rFont val="方正仿宋简体"/>
        <charset val="134"/>
      </rPr>
      <t>转贷</t>
    </r>
    <r>
      <rPr>
        <sz val="11"/>
        <color theme="1"/>
        <rFont val="Times New Roman"/>
        <charset val="134"/>
      </rPr>
      <t>”</t>
    </r>
    <r>
      <rPr>
        <sz val="11"/>
        <color theme="1"/>
        <rFont val="方正仿宋简体"/>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</si>
</sst>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0000"/>
    <numFmt numFmtId="178" formatCode="0.00_ "/>
    <numFmt numFmtId="179" formatCode="0.00_);[Red]\(0.00\)"/>
    <numFmt numFmtId="180" formatCode="0_);[Red]\(0\)"/>
    <numFmt numFmtId="181" formatCode="#,##0.00_ "/>
    <numFmt numFmtId="182" formatCode="0\.0,&quot;0&quot;"/>
    <numFmt numFmtId="183" formatCode="0.0"/>
    <numFmt numFmtId="184" formatCode="#,##0_ ;[Red]\-#,##0\ "/>
    <numFmt numFmtId="185" formatCode="#,##0_ "/>
    <numFmt numFmtId="186" formatCode="0.0%"/>
    <numFmt numFmtId="187" formatCode="#,##0.00_);[Red]\(#,##0.00\)"/>
    <numFmt numFmtId="188" formatCode="0_ "/>
    <numFmt numFmtId="189" formatCode="_ * #,##0_ ;_ * \-#,##0_ ;_ * &quot;-&quot;??_ ;_ @_ "/>
  </numFmts>
  <fonts count="105">
    <font>
      <sz val="11"/>
      <color theme="1"/>
      <name val="宋体"/>
      <charset val="134"/>
      <scheme val="minor"/>
    </font>
    <font>
      <sz val="11"/>
      <color theme="1"/>
      <name val="Times New Roman"/>
      <charset val="134"/>
    </font>
    <font>
      <sz val="20"/>
      <name val="Times New Roman"/>
      <charset val="134"/>
    </font>
    <font>
      <b/>
      <sz val="14"/>
      <name val="Times New Roman"/>
      <charset val="134"/>
    </font>
    <font>
      <b/>
      <sz val="14"/>
      <color theme="1"/>
      <name val="Times New Roman"/>
      <charset val="134"/>
    </font>
    <font>
      <sz val="11"/>
      <name val="Times New Roman"/>
      <charset val="134"/>
    </font>
    <font>
      <sz val="10"/>
      <name val="宋体"/>
      <charset val="134"/>
    </font>
    <font>
      <b/>
      <sz val="10"/>
      <name val="宋体"/>
      <charset val="134"/>
    </font>
    <font>
      <sz val="12"/>
      <name val="宋体"/>
      <charset val="134"/>
    </font>
    <font>
      <sz val="20"/>
      <color indexed="8"/>
      <name val="方正小标宋简体"/>
      <charset val="134"/>
    </font>
    <font>
      <sz val="11"/>
      <color indexed="8"/>
      <name val="宋体"/>
      <charset val="134"/>
    </font>
    <font>
      <b/>
      <sz val="14"/>
      <color indexed="8"/>
      <name val="Times New Roman"/>
      <charset val="134"/>
    </font>
    <font>
      <sz val="14"/>
      <color indexed="8"/>
      <name val="Times New Roman"/>
      <charset val="134"/>
    </font>
    <font>
      <sz val="12"/>
      <color rgb="FF000000"/>
      <name val="Times New Roman"/>
      <charset val="134"/>
    </font>
    <font>
      <sz val="12"/>
      <name val="Times New Roman"/>
      <charset val="134"/>
    </font>
    <font>
      <sz val="12"/>
      <color indexed="8"/>
      <name val="Times New Roman"/>
      <charset val="134"/>
    </font>
    <font>
      <sz val="12"/>
      <color theme="1"/>
      <name val="Times New Roman"/>
      <charset val="134"/>
    </font>
    <font>
      <b/>
      <sz val="10"/>
      <name val="Times New Roman"/>
      <charset val="134"/>
    </font>
    <font>
      <sz val="10"/>
      <name val="Times New Roman"/>
      <charset val="134"/>
    </font>
    <font>
      <sz val="14"/>
      <color indexed="8"/>
      <name val="宋体"/>
      <charset val="134"/>
      <scheme val="minor"/>
    </font>
    <font>
      <sz val="12"/>
      <color indexed="8"/>
      <name val="宋体"/>
      <charset val="134"/>
      <scheme val="minor"/>
    </font>
    <font>
      <sz val="11"/>
      <color indexed="8"/>
      <name val="宋体"/>
      <charset val="134"/>
      <scheme val="minor"/>
    </font>
    <font>
      <sz val="20"/>
      <name val="方正小标宋简体"/>
      <charset val="134"/>
    </font>
    <font>
      <b/>
      <sz val="20"/>
      <name val="SimSun"/>
      <charset val="134"/>
    </font>
    <font>
      <sz val="11"/>
      <name val="SimSun"/>
      <charset val="134"/>
    </font>
    <font>
      <b/>
      <sz val="14"/>
      <name val="SimSun"/>
      <charset val="134"/>
    </font>
    <font>
      <sz val="14"/>
      <name val="SimSun"/>
      <charset val="134"/>
    </font>
    <font>
      <sz val="12"/>
      <name val="SimSun"/>
      <charset val="134"/>
    </font>
    <font>
      <sz val="9"/>
      <name val="SimSun"/>
      <charset val="134"/>
    </font>
    <font>
      <sz val="14"/>
      <name val="宋体"/>
      <charset val="134"/>
    </font>
    <font>
      <sz val="14"/>
      <color indexed="8"/>
      <name val="宋体"/>
      <charset val="134"/>
    </font>
    <font>
      <sz val="12"/>
      <color indexed="8"/>
      <name val="宋体"/>
      <charset val="134"/>
    </font>
    <font>
      <b/>
      <sz val="14"/>
      <name val="宋体"/>
      <charset val="134"/>
    </font>
    <font>
      <sz val="14"/>
      <name val="MS Serif"/>
      <charset val="134"/>
    </font>
    <font>
      <sz val="14"/>
      <name val="宋体"/>
      <charset val="134"/>
      <scheme val="minor"/>
    </font>
    <font>
      <sz val="14"/>
      <name val="Times New Roman"/>
      <charset val="134"/>
    </font>
    <font>
      <b/>
      <sz val="20"/>
      <name val="方正小标宋简体"/>
      <charset val="134"/>
    </font>
    <font>
      <sz val="11"/>
      <name val="宋体"/>
      <charset val="134"/>
    </font>
    <font>
      <sz val="20"/>
      <color rgb="FF000000"/>
      <name val="方正小标宋简体"/>
      <charset val="134"/>
    </font>
    <font>
      <sz val="14"/>
      <color rgb="FF000000"/>
      <name val="宋体"/>
      <charset val="134"/>
    </font>
    <font>
      <b/>
      <sz val="14"/>
      <color indexed="8"/>
      <name val="宋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sz val="18"/>
      <color indexed="8"/>
      <name val="方正小标宋简体"/>
      <charset val="134"/>
    </font>
    <font>
      <sz val="20"/>
      <color theme="1"/>
      <name val="方正小标宋简体"/>
      <charset val="134"/>
    </font>
    <font>
      <sz val="14"/>
      <color theme="1"/>
      <name val="Times New Roman"/>
      <charset val="134"/>
    </font>
    <font>
      <b/>
      <sz val="14"/>
      <name val="黑体"/>
      <charset val="134"/>
    </font>
    <font>
      <sz val="14"/>
      <color indexed="9"/>
      <name val="宋体"/>
      <charset val="134"/>
    </font>
    <font>
      <sz val="12"/>
      <name val="仿宋_GB2312"/>
      <charset val="134"/>
    </font>
    <font>
      <sz val="14"/>
      <color rgb="FF000000"/>
      <name val="Times New Roman"/>
      <charset val="134"/>
    </font>
    <font>
      <sz val="14"/>
      <name val="Times New Roman"/>
      <charset val="0"/>
    </font>
    <font>
      <b/>
      <sz val="12"/>
      <name val="Times New Roman"/>
      <charset val="134"/>
    </font>
    <font>
      <sz val="20"/>
      <color theme="1"/>
      <name val="Times New Roman"/>
      <charset val="134"/>
    </font>
    <font>
      <sz val="14"/>
      <color indexed="9"/>
      <name val="Times New Roman"/>
      <charset val="134"/>
    </font>
    <font>
      <b/>
      <sz val="14"/>
      <name val="Times New Roman"/>
      <charset val="0"/>
    </font>
    <font>
      <sz val="20"/>
      <color theme="1"/>
      <name val="方正小标宋_GBK"/>
      <charset val="134"/>
    </font>
    <font>
      <b/>
      <sz val="12"/>
      <color theme="1"/>
      <name val="Times New Roman"/>
      <charset val="134"/>
    </font>
    <font>
      <sz val="12"/>
      <name val="宋体"/>
      <charset val="134"/>
      <scheme val="minor"/>
    </font>
    <font>
      <sz val="14"/>
      <name val="Arial"/>
      <charset val="134"/>
    </font>
    <font>
      <b/>
      <sz val="18"/>
      <color indexed="8"/>
      <name val="方正小标宋简体"/>
      <charset val="134"/>
    </font>
    <font>
      <b/>
      <sz val="14"/>
      <color rgb="FF000000"/>
      <name val="宋体"/>
      <charset val="134"/>
    </font>
    <font>
      <b/>
      <sz val="14"/>
      <color indexed="8"/>
      <name val="宋体"/>
      <charset val="134"/>
      <scheme val="minor"/>
    </font>
    <font>
      <b/>
      <sz val="14"/>
      <name val="宋体"/>
      <charset val="134"/>
      <scheme val="minor"/>
    </font>
    <font>
      <b/>
      <sz val="14"/>
      <color theme="1"/>
      <name val="宋体"/>
      <charset val="134"/>
      <scheme val="minor"/>
    </font>
    <font>
      <sz val="14"/>
      <color indexed="10"/>
      <name val="宋体"/>
      <charset val="134"/>
    </font>
    <font>
      <sz val="12"/>
      <color rgb="FFFF0000"/>
      <name val="宋体"/>
      <charset val="134"/>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0"/>
      <name val="Arial"/>
      <charset val="134"/>
    </font>
    <font>
      <sz val="9"/>
      <name val="宋体"/>
      <charset val="134"/>
    </font>
    <font>
      <sz val="11"/>
      <color theme="1"/>
      <name val="宋体"/>
      <charset val="134"/>
    </font>
    <font>
      <sz val="12"/>
      <color rgb="FF000000"/>
      <name val="方正仿宋简体"/>
      <charset val="134"/>
    </font>
    <font>
      <sz val="11"/>
      <color theme="1"/>
      <name val="方正仿宋简体"/>
      <charset val="134"/>
    </font>
    <font>
      <sz val="12"/>
      <name val="方正仿宋简体"/>
      <charset val="134"/>
    </font>
    <font>
      <sz val="12"/>
      <color theme="1"/>
      <name val="方正仿宋简体"/>
      <charset val="134"/>
    </font>
    <font>
      <sz val="11"/>
      <name val="方正仿宋简体"/>
      <charset val="134"/>
    </font>
    <font>
      <sz val="12"/>
      <color indexed="8"/>
      <name val="方正仿宋简体"/>
      <charset val="134"/>
    </font>
    <font>
      <b/>
      <sz val="14"/>
      <color theme="1"/>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theme="1"/>
      </left>
      <right style="thin">
        <color theme="1"/>
      </right>
      <top style="thin">
        <color theme="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auto="1"/>
      </left>
      <right style="double">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0" fillId="4" borderId="20" applyNumberFormat="0" applyFont="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21" applyNumberFormat="0" applyFill="0" applyAlignment="0" applyProtection="0">
      <alignment vertical="center"/>
    </xf>
    <xf numFmtId="0" fontId="81" fillId="0" borderId="21" applyNumberFormat="0" applyFill="0" applyAlignment="0" applyProtection="0">
      <alignment vertical="center"/>
    </xf>
    <xf numFmtId="0" fontId="82" fillId="0" borderId="22" applyNumberFormat="0" applyFill="0" applyAlignment="0" applyProtection="0">
      <alignment vertical="center"/>
    </xf>
    <xf numFmtId="0" fontId="82" fillId="0" borderId="0" applyNumberFormat="0" applyFill="0" applyBorder="0" applyAlignment="0" applyProtection="0">
      <alignment vertical="center"/>
    </xf>
    <xf numFmtId="0" fontId="83" fillId="5" borderId="23" applyNumberFormat="0" applyAlignment="0" applyProtection="0">
      <alignment vertical="center"/>
    </xf>
    <xf numFmtId="0" fontId="84" fillId="6" borderId="24" applyNumberFormat="0" applyAlignment="0" applyProtection="0">
      <alignment vertical="center"/>
    </xf>
    <xf numFmtId="0" fontId="85" fillId="6" borderId="23" applyNumberFormat="0" applyAlignment="0" applyProtection="0">
      <alignment vertical="center"/>
    </xf>
    <xf numFmtId="0" fontId="86" fillId="7" borderId="25" applyNumberFormat="0" applyAlignment="0" applyProtection="0">
      <alignment vertical="center"/>
    </xf>
    <xf numFmtId="0" fontId="87" fillId="0" borderId="26" applyNumberFormat="0" applyFill="0" applyAlignment="0" applyProtection="0">
      <alignment vertical="center"/>
    </xf>
    <xf numFmtId="0" fontId="88" fillId="0" borderId="27" applyNumberFormat="0" applyFill="0" applyAlignment="0" applyProtection="0">
      <alignment vertical="center"/>
    </xf>
    <xf numFmtId="0" fontId="89" fillId="8" borderId="0" applyNumberFormat="0" applyBorder="0" applyAlignment="0" applyProtection="0">
      <alignment vertical="center"/>
    </xf>
    <xf numFmtId="0" fontId="90" fillId="9" borderId="0" applyNumberFormat="0" applyBorder="0" applyAlignment="0" applyProtection="0">
      <alignment vertical="center"/>
    </xf>
    <xf numFmtId="0" fontId="91" fillId="10" borderId="0" applyNumberFormat="0" applyBorder="0" applyAlignment="0" applyProtection="0">
      <alignment vertical="center"/>
    </xf>
    <xf numFmtId="0" fontId="92" fillId="11" borderId="0" applyNumberFormat="0" applyBorder="0" applyAlignment="0" applyProtection="0">
      <alignment vertical="center"/>
    </xf>
    <xf numFmtId="0" fontId="93" fillId="12" borderId="0" applyNumberFormat="0" applyBorder="0" applyAlignment="0" applyProtection="0">
      <alignment vertical="center"/>
    </xf>
    <xf numFmtId="0" fontId="93" fillId="13" borderId="0" applyNumberFormat="0" applyBorder="0" applyAlignment="0" applyProtection="0">
      <alignment vertical="center"/>
    </xf>
    <xf numFmtId="0" fontId="92" fillId="14" borderId="0" applyNumberFormat="0" applyBorder="0" applyAlignment="0" applyProtection="0">
      <alignment vertical="center"/>
    </xf>
    <xf numFmtId="0" fontId="92" fillId="15" borderId="0" applyNumberFormat="0" applyBorder="0" applyAlignment="0" applyProtection="0">
      <alignment vertical="center"/>
    </xf>
    <xf numFmtId="0" fontId="93" fillId="16" borderId="0" applyNumberFormat="0" applyBorder="0" applyAlignment="0" applyProtection="0">
      <alignment vertical="center"/>
    </xf>
    <xf numFmtId="0" fontId="93" fillId="17" borderId="0" applyNumberFormat="0" applyBorder="0" applyAlignment="0" applyProtection="0">
      <alignment vertical="center"/>
    </xf>
    <xf numFmtId="0" fontId="92" fillId="18" borderId="0" applyNumberFormat="0" applyBorder="0" applyAlignment="0" applyProtection="0">
      <alignment vertical="center"/>
    </xf>
    <xf numFmtId="0" fontId="92" fillId="19" borderId="0" applyNumberFormat="0" applyBorder="0" applyAlignment="0" applyProtection="0">
      <alignment vertical="center"/>
    </xf>
    <xf numFmtId="0" fontId="93" fillId="20" borderId="0" applyNumberFormat="0" applyBorder="0" applyAlignment="0" applyProtection="0">
      <alignment vertical="center"/>
    </xf>
    <xf numFmtId="0" fontId="93" fillId="21" borderId="0" applyNumberFormat="0" applyBorder="0" applyAlignment="0" applyProtection="0">
      <alignment vertical="center"/>
    </xf>
    <xf numFmtId="0" fontId="92" fillId="22" borderId="0" applyNumberFormat="0" applyBorder="0" applyAlignment="0" applyProtection="0">
      <alignment vertical="center"/>
    </xf>
    <xf numFmtId="0" fontId="92" fillId="23" borderId="0" applyNumberFormat="0" applyBorder="0" applyAlignment="0" applyProtection="0">
      <alignment vertical="center"/>
    </xf>
    <xf numFmtId="0" fontId="93" fillId="24" borderId="0" applyNumberFormat="0" applyBorder="0" applyAlignment="0" applyProtection="0">
      <alignment vertical="center"/>
    </xf>
    <xf numFmtId="0" fontId="93" fillId="25" borderId="0" applyNumberFormat="0" applyBorder="0" applyAlignment="0" applyProtection="0">
      <alignment vertical="center"/>
    </xf>
    <xf numFmtId="0" fontId="92" fillId="26" borderId="0" applyNumberFormat="0" applyBorder="0" applyAlignment="0" applyProtection="0">
      <alignment vertical="center"/>
    </xf>
    <xf numFmtId="0" fontId="92" fillId="27" borderId="0" applyNumberFormat="0" applyBorder="0" applyAlignment="0" applyProtection="0">
      <alignment vertical="center"/>
    </xf>
    <xf numFmtId="0" fontId="93" fillId="28" borderId="0" applyNumberFormat="0" applyBorder="0" applyAlignment="0" applyProtection="0">
      <alignment vertical="center"/>
    </xf>
    <xf numFmtId="0" fontId="93" fillId="29" borderId="0" applyNumberFormat="0" applyBorder="0" applyAlignment="0" applyProtection="0">
      <alignment vertical="center"/>
    </xf>
    <xf numFmtId="0" fontId="92" fillId="30" borderId="0" applyNumberFormat="0" applyBorder="0" applyAlignment="0" applyProtection="0">
      <alignment vertical="center"/>
    </xf>
    <xf numFmtId="0" fontId="92" fillId="31" borderId="0" applyNumberFormat="0" applyBorder="0" applyAlignment="0" applyProtection="0">
      <alignment vertical="center"/>
    </xf>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2" fillId="34" borderId="0" applyNumberFormat="0" applyBorder="0" applyAlignment="0" applyProtection="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94" fillId="0" borderId="0"/>
    <xf numFmtId="0" fontId="6"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95"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176" fontId="1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6" fillId="0" borderId="0">
      <alignment vertical="center"/>
    </xf>
    <xf numFmtId="0" fontId="8" fillId="0" borderId="0">
      <alignment vertical="center"/>
    </xf>
    <xf numFmtId="0" fontId="8" fillId="0" borderId="0">
      <alignment vertical="center"/>
    </xf>
    <xf numFmtId="0" fontId="8" fillId="0" borderId="0">
      <alignment vertical="center"/>
    </xf>
    <xf numFmtId="0" fontId="97" fillId="0" borderId="0">
      <alignment vertical="center"/>
    </xf>
  </cellStyleXfs>
  <cellXfs count="599">
    <xf numFmtId="0" fontId="0" fillId="0" borderId="0" xfId="0">
      <alignment vertical="center"/>
    </xf>
    <xf numFmtId="0" fontId="1" fillId="0" borderId="0" xfId="0" applyFont="1" applyFill="1" applyBorder="1" applyAlignment="1">
      <alignment vertical="center"/>
    </xf>
    <xf numFmtId="0" fontId="2" fillId="0" borderId="0" xfId="50" applyFont="1" applyFill="1" applyBorder="1" applyAlignment="1">
      <alignment horizontal="center" vertical="center"/>
    </xf>
    <xf numFmtId="0" fontId="3" fillId="0" borderId="1" xfId="5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6" fillId="0" borderId="0" xfId="79" applyFont="1" applyFill="1" applyBorder="1" applyAlignment="1">
      <alignment vertical="center"/>
    </xf>
    <xf numFmtId="0" fontId="7" fillId="0" borderId="0" xfId="79" applyFont="1" applyFill="1" applyBorder="1" applyAlignment="1">
      <alignment vertical="center"/>
    </xf>
    <xf numFmtId="0" fontId="8" fillId="0" borderId="0" xfId="0" applyFont="1" applyFill="1" applyBorder="1" applyAlignment="1">
      <alignment vertical="center"/>
    </xf>
    <xf numFmtId="0" fontId="6" fillId="0" borderId="0" xfId="79" applyFont="1" applyFill="1" applyBorder="1" applyAlignment="1">
      <alignment horizontal="center" vertical="center"/>
    </xf>
    <xf numFmtId="0" fontId="6" fillId="0" borderId="0" xfId="79" applyFont="1" applyFill="1" applyBorder="1" applyAlignment="1">
      <alignment horizontal="left" vertical="center" wrapText="1"/>
    </xf>
    <xf numFmtId="0" fontId="9" fillId="0" borderId="0" xfId="79" applyNumberFormat="1" applyFont="1" applyFill="1" applyBorder="1" applyAlignment="1" applyProtection="1">
      <alignment horizontal="center" vertical="center"/>
    </xf>
    <xf numFmtId="0" fontId="10" fillId="0" borderId="0" xfId="79" applyNumberFormat="1" applyFont="1" applyFill="1" applyBorder="1" applyAlignment="1" applyProtection="1">
      <alignment horizontal="left" vertical="center"/>
    </xf>
    <xf numFmtId="0" fontId="11" fillId="0" borderId="1" xfId="80" applyFont="1" applyFill="1" applyBorder="1" applyAlignment="1">
      <alignment horizontal="center" vertical="center" wrapText="1"/>
    </xf>
    <xf numFmtId="0" fontId="12" fillId="0" borderId="1" xfId="80" applyFont="1" applyFill="1" applyBorder="1" applyAlignment="1">
      <alignment horizontal="center" vertical="center" wrapText="1"/>
    </xf>
    <xf numFmtId="0" fontId="13" fillId="0" borderId="2" xfId="80" applyFont="1" applyFill="1" applyBorder="1" applyAlignment="1">
      <alignment horizontal="left" vertical="center" wrapText="1"/>
    </xf>
    <xf numFmtId="0" fontId="13" fillId="0" borderId="1" xfId="80" applyFont="1" applyFill="1" applyBorder="1" applyAlignment="1">
      <alignment horizontal="center" vertical="center" wrapText="1"/>
    </xf>
    <xf numFmtId="49" fontId="1" fillId="0" borderId="3" xfId="81" applyNumberFormat="1" applyFont="1" applyBorder="1" applyAlignment="1">
      <alignment horizontal="left" vertical="center" wrapText="1"/>
    </xf>
    <xf numFmtId="49" fontId="14" fillId="0" borderId="3" xfId="81" applyNumberFormat="1" applyFont="1" applyBorder="1" applyAlignment="1">
      <alignment horizontal="center" vertical="center"/>
    </xf>
    <xf numFmtId="0" fontId="13" fillId="0" borderId="4" xfId="80" applyFont="1" applyFill="1" applyBorder="1" applyAlignment="1">
      <alignment horizontal="left" vertical="center" wrapText="1"/>
    </xf>
    <xf numFmtId="0" fontId="15" fillId="0" borderId="4" xfId="80" applyFont="1" applyFill="1" applyBorder="1" applyAlignment="1">
      <alignment horizontal="left" vertical="center" wrapText="1"/>
    </xf>
    <xf numFmtId="0" fontId="13" fillId="0" borderId="1" xfId="80" applyFont="1" applyFill="1" applyBorder="1" applyAlignment="1">
      <alignment horizontal="left" vertical="center" wrapText="1"/>
    </xf>
    <xf numFmtId="0" fontId="15" fillId="0" borderId="1" xfId="80" applyFont="1" applyFill="1" applyBorder="1" applyAlignment="1">
      <alignment horizontal="center" vertical="center" wrapText="1"/>
    </xf>
    <xf numFmtId="49" fontId="14" fillId="0" borderId="1" xfId="81" applyNumberFormat="1" applyFont="1" applyBorder="1" applyAlignment="1">
      <alignment horizontal="center" vertical="center"/>
    </xf>
    <xf numFmtId="0" fontId="13" fillId="0" borderId="2" xfId="80" applyFont="1" applyFill="1" applyBorder="1" applyAlignment="1">
      <alignment horizontal="center" vertical="center" wrapText="1"/>
    </xf>
    <xf numFmtId="0" fontId="15" fillId="0" borderId="2" xfId="80" applyFont="1" applyFill="1" applyBorder="1" applyAlignment="1">
      <alignment horizontal="center" vertical="center" wrapText="1"/>
    </xf>
    <xf numFmtId="49" fontId="14" fillId="0" borderId="5" xfId="81" applyNumberFormat="1" applyFont="1" applyBorder="1" applyAlignment="1">
      <alignment horizontal="center" vertical="center"/>
    </xf>
    <xf numFmtId="49" fontId="16" fillId="0" borderId="1" xfId="81" applyNumberFormat="1" applyFont="1" applyBorder="1" applyAlignment="1">
      <alignment horizontal="center" vertical="center" wrapText="1"/>
    </xf>
    <xf numFmtId="0" fontId="14" fillId="0" borderId="4" xfId="79" applyFont="1" applyFill="1" applyBorder="1" applyAlignment="1">
      <alignment horizontal="left" vertical="center" wrapText="1"/>
    </xf>
    <xf numFmtId="0" fontId="13" fillId="0" borderId="6" xfId="80" applyFont="1" applyFill="1" applyBorder="1" applyAlignment="1">
      <alignment horizontal="center" vertical="center" wrapText="1"/>
    </xf>
    <xf numFmtId="49" fontId="16" fillId="0" borderId="3" xfId="81" applyNumberFormat="1" applyFont="1" applyBorder="1" applyAlignment="1">
      <alignment horizontal="center" vertical="center" wrapText="1"/>
    </xf>
    <xf numFmtId="0" fontId="14" fillId="0" borderId="1" xfId="79" applyFont="1" applyFill="1" applyBorder="1" applyAlignment="1">
      <alignment horizontal="left" vertical="center" wrapText="1"/>
    </xf>
    <xf numFmtId="0" fontId="14" fillId="0" borderId="2" xfId="79" applyFont="1" applyFill="1" applyBorder="1" applyAlignment="1">
      <alignment horizontal="left" vertical="center" wrapText="1"/>
    </xf>
    <xf numFmtId="0" fontId="14" fillId="0" borderId="6" xfId="79" applyFont="1" applyFill="1" applyBorder="1" applyAlignment="1">
      <alignment horizontal="left" vertical="center" wrapText="1"/>
    </xf>
    <xf numFmtId="0" fontId="14" fillId="0" borderId="1" xfId="79" applyFont="1" applyFill="1" applyBorder="1" applyAlignment="1">
      <alignment horizontal="center" vertical="center"/>
    </xf>
    <xf numFmtId="0" fontId="9" fillId="0" borderId="0" xfId="79" applyNumberFormat="1" applyFont="1" applyFill="1" applyBorder="1" applyAlignment="1" applyProtection="1">
      <alignment horizontal="left" vertical="center" wrapText="1"/>
    </xf>
    <xf numFmtId="0" fontId="11" fillId="0" borderId="1" xfId="80" applyFont="1" applyFill="1" applyBorder="1" applyAlignment="1">
      <alignment horizontal="left" vertical="center" wrapText="1"/>
    </xf>
    <xf numFmtId="0" fontId="17" fillId="0" borderId="0" xfId="79" applyFont="1" applyFill="1" applyBorder="1" applyAlignment="1">
      <alignment vertical="center"/>
    </xf>
    <xf numFmtId="0" fontId="12" fillId="0" borderId="1" xfId="80" applyFont="1" applyFill="1" applyBorder="1" applyAlignment="1">
      <alignment horizontal="left" vertical="center" wrapText="1"/>
    </xf>
    <xf numFmtId="0" fontId="18" fillId="0" borderId="0" xfId="79" applyFont="1" applyFill="1" applyBorder="1" applyAlignment="1">
      <alignment vertical="center"/>
    </xf>
    <xf numFmtId="0" fontId="14" fillId="0" borderId="0" xfId="0" applyFont="1" applyFill="1" applyBorder="1" applyAlignment="1">
      <alignment vertical="center"/>
    </xf>
    <xf numFmtId="49" fontId="14" fillId="0" borderId="1" xfId="81" applyNumberFormat="1" applyFont="1" applyBorder="1" applyAlignment="1">
      <alignment horizontal="left" vertical="center"/>
    </xf>
    <xf numFmtId="49" fontId="14" fillId="0" borderId="1" xfId="81" applyNumberFormat="1" applyFont="1" applyBorder="1" applyAlignment="1">
      <alignment horizontal="left" vertical="center" wrapText="1"/>
    </xf>
    <xf numFmtId="49" fontId="14" fillId="0" borderId="3" xfId="81" applyNumberFormat="1" applyFont="1" applyBorder="1" applyAlignment="1">
      <alignment horizontal="left" vertical="center"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right" vertic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177" fontId="26" fillId="0" borderId="1" xfId="0" applyNumberFormat="1" applyFont="1" applyFill="1" applyBorder="1" applyAlignment="1">
      <alignment horizontal="left" vertical="center" wrapText="1"/>
    </xf>
    <xf numFmtId="177" fontId="26" fillId="0" borderId="1" xfId="0" applyNumberFormat="1"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0" fontId="27" fillId="0" borderId="0" xfId="0" applyFont="1" applyFill="1" applyAlignment="1">
      <alignment horizontal="left" vertical="center" wrapText="1"/>
    </xf>
    <xf numFmtId="0" fontId="24" fillId="0" borderId="0" xfId="0" applyFont="1" applyFill="1" applyAlignment="1">
      <alignment horizontal="left" vertical="center"/>
    </xf>
    <xf numFmtId="0" fontId="26" fillId="0" borderId="0" xfId="0" applyFont="1" applyFill="1" applyAlignment="1">
      <alignment horizontal="right" vertical="center"/>
    </xf>
    <xf numFmtId="0" fontId="26" fillId="0" borderId="0" xfId="0" applyFont="1" applyFill="1" applyAlignment="1">
      <alignment horizontal="right" vertical="center" wrapText="1"/>
    </xf>
    <xf numFmtId="0" fontId="25" fillId="0" borderId="1" xfId="0" applyFont="1" applyFill="1" applyBorder="1" applyAlignment="1">
      <alignment vertical="center"/>
    </xf>
    <xf numFmtId="4" fontId="26" fillId="0" borderId="1" xfId="0" applyNumberFormat="1" applyFont="1" applyFill="1" applyBorder="1" applyAlignment="1">
      <alignment horizontal="right" vertical="center" wrapText="1"/>
    </xf>
    <xf numFmtId="0" fontId="26" fillId="0" borderId="1" xfId="0" applyFont="1" applyFill="1" applyBorder="1" applyAlignment="1">
      <alignment horizontal="left" vertical="center"/>
    </xf>
    <xf numFmtId="178" fontId="19" fillId="0" borderId="1" xfId="0" applyNumberFormat="1" applyFont="1" applyFill="1" applyBorder="1" applyAlignment="1">
      <alignment vertical="center"/>
    </xf>
    <xf numFmtId="0" fontId="19" fillId="0" borderId="1" xfId="0" applyFont="1" applyFill="1" applyBorder="1" applyAlignment="1">
      <alignment vertical="center"/>
    </xf>
    <xf numFmtId="0" fontId="25" fillId="0" borderId="1" xfId="0" applyFont="1" applyFill="1" applyBorder="1" applyAlignment="1">
      <alignment horizontal="left" vertical="center"/>
    </xf>
    <xf numFmtId="0" fontId="24" fillId="0" borderId="0" xfId="0" applyFont="1" applyFill="1" applyAlignment="1">
      <alignment horizontal="left" vertical="center" wrapText="1"/>
    </xf>
    <xf numFmtId="0" fontId="22" fillId="0" borderId="0" xfId="0" applyFont="1" applyFill="1" applyAlignment="1">
      <alignment horizontal="center" vertical="center" wrapText="1"/>
    </xf>
    <xf numFmtId="0" fontId="25" fillId="0" borderId="1" xfId="0" applyFont="1" applyFill="1" applyBorder="1" applyAlignment="1">
      <alignment horizontal="left" vertical="center" wrapText="1"/>
    </xf>
    <xf numFmtId="178" fontId="19" fillId="0" borderId="1" xfId="0" applyNumberFormat="1" applyFont="1" applyFill="1" applyBorder="1" applyAlignment="1">
      <alignment horizontal="center" vertical="center"/>
    </xf>
    <xf numFmtId="0" fontId="26" fillId="0" borderId="1" xfId="0" applyFont="1" applyFill="1" applyBorder="1" applyAlignment="1">
      <alignment horizontal="left" vertical="center" wrapText="1"/>
    </xf>
    <xf numFmtId="0" fontId="27" fillId="0" borderId="0" xfId="0" applyFont="1" applyFill="1" applyAlignment="1">
      <alignment vertical="center" wrapText="1"/>
    </xf>
    <xf numFmtId="0" fontId="24" fillId="0" borderId="0" xfId="0" applyFont="1" applyFill="1" applyAlignment="1">
      <alignment vertical="center" wrapText="1"/>
    </xf>
    <xf numFmtId="0" fontId="26" fillId="0" borderId="0" xfId="0" applyFont="1" applyFill="1" applyAlignment="1">
      <alignment vertical="center" wrapText="1"/>
    </xf>
    <xf numFmtId="0" fontId="26" fillId="0" borderId="1" xfId="0" applyFont="1" applyFill="1" applyBorder="1" applyAlignment="1">
      <alignment vertical="center" wrapText="1"/>
    </xf>
    <xf numFmtId="0" fontId="19" fillId="0" borderId="1" xfId="0" applyFont="1" applyFill="1" applyBorder="1" applyAlignment="1">
      <alignment horizontal="right" vertical="center"/>
    </xf>
    <xf numFmtId="43" fontId="19" fillId="0" borderId="1" xfId="0" applyNumberFormat="1" applyFont="1" applyFill="1" applyBorder="1" applyAlignment="1">
      <alignment horizontal="right" vertical="center"/>
    </xf>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4" fillId="0" borderId="0" xfId="0" applyFont="1" applyFill="1" applyAlignment="1">
      <alignment horizontal="right" vertical="center" wrapText="1"/>
    </xf>
    <xf numFmtId="179" fontId="19" fillId="0" borderId="1" xfId="0" applyNumberFormat="1" applyFont="1" applyFill="1" applyBorder="1" applyAlignment="1">
      <alignment vertical="center"/>
    </xf>
    <xf numFmtId="180" fontId="19" fillId="0" borderId="1" xfId="0" applyNumberFormat="1" applyFont="1" applyFill="1" applyBorder="1" applyAlignment="1">
      <alignment vertical="center"/>
    </xf>
    <xf numFmtId="181" fontId="29" fillId="0" borderId="1" xfId="0" applyNumberFormat="1" applyFont="1" applyFill="1" applyBorder="1" applyAlignment="1">
      <alignment vertical="center" wrapText="1"/>
    </xf>
    <xf numFmtId="41" fontId="29" fillId="0" borderId="1" xfId="0" applyNumberFormat="1" applyFont="1" applyFill="1" applyBorder="1" applyAlignment="1">
      <alignment vertical="center" wrapText="1"/>
    </xf>
    <xf numFmtId="0" fontId="30" fillId="0" borderId="0" xfId="0" applyFont="1" applyFill="1" applyAlignment="1">
      <alignment vertical="center"/>
    </xf>
    <xf numFmtId="0" fontId="31" fillId="0" borderId="0" xfId="0" applyFont="1" applyFill="1" applyAlignment="1">
      <alignment vertical="center"/>
    </xf>
    <xf numFmtId="0" fontId="32" fillId="0" borderId="1" xfId="0" applyFont="1" applyFill="1" applyBorder="1" applyAlignment="1">
      <alignment horizontal="center" vertical="center" wrapText="1"/>
    </xf>
    <xf numFmtId="0" fontId="29" fillId="0" borderId="1" xfId="0" applyFont="1" applyFill="1" applyBorder="1" applyAlignment="1">
      <alignment vertical="center" wrapText="1"/>
    </xf>
    <xf numFmtId="179" fontId="30" fillId="0" borderId="1" xfId="0" applyNumberFormat="1" applyFont="1" applyFill="1" applyBorder="1" applyAlignment="1">
      <alignment vertical="center"/>
    </xf>
    <xf numFmtId="0" fontId="29" fillId="0" borderId="1" xfId="0" applyFont="1" applyFill="1" applyBorder="1" applyAlignment="1">
      <alignment horizontal="left" vertical="center" wrapText="1"/>
    </xf>
    <xf numFmtId="180" fontId="30" fillId="0" borderId="1" xfId="0" applyNumberFormat="1" applyFont="1" applyFill="1" applyBorder="1" applyAlignment="1">
      <alignment vertical="center"/>
    </xf>
    <xf numFmtId="43" fontId="30" fillId="0" borderId="1" xfId="0" applyNumberFormat="1" applyFont="1" applyFill="1" applyBorder="1" applyAlignment="1">
      <alignment vertical="center"/>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22" fillId="0" borderId="0" xfId="65" applyFont="1" applyFill="1" applyAlignment="1">
      <alignment horizontal="center" vertical="center" wrapText="1"/>
    </xf>
    <xf numFmtId="0" fontId="24" fillId="0" borderId="0" xfId="0" applyFont="1" applyFill="1" applyAlignment="1">
      <alignment horizontal="center" vertical="center" wrapText="1"/>
    </xf>
    <xf numFmtId="0" fontId="32" fillId="0" borderId="1" xfId="0" applyFont="1" applyFill="1" applyBorder="1" applyAlignment="1">
      <alignment vertical="center" wrapText="1"/>
    </xf>
    <xf numFmtId="179" fontId="29" fillId="0" borderId="1" xfId="0" applyNumberFormat="1" applyFont="1" applyFill="1" applyBorder="1" applyAlignment="1">
      <alignment vertical="center" wrapText="1"/>
    </xf>
    <xf numFmtId="177" fontId="29" fillId="0" borderId="1" xfId="0" applyNumberFormat="1" applyFont="1" applyFill="1" applyBorder="1" applyAlignment="1">
      <alignment vertical="center" wrapText="1"/>
    </xf>
    <xf numFmtId="0" fontId="8" fillId="0" borderId="0" xfId="65" applyFill="1" applyAlignment="1"/>
    <xf numFmtId="0" fontId="8" fillId="0" borderId="0" xfId="65" applyAlignment="1"/>
    <xf numFmtId="0" fontId="8" fillId="0" borderId="0" xfId="65" applyAlignment="1">
      <alignment horizontal="right" vertical="center"/>
    </xf>
    <xf numFmtId="0" fontId="22" fillId="0" borderId="0" xfId="65" applyNumberFormat="1" applyFont="1" applyFill="1" applyAlignment="1" applyProtection="1">
      <alignment horizontal="center" vertical="center" wrapText="1"/>
    </xf>
    <xf numFmtId="0" fontId="22" fillId="0" borderId="0" xfId="65" applyNumberFormat="1" applyFont="1" applyFill="1" applyAlignment="1" applyProtection="1">
      <alignment horizontal="right" vertical="center" wrapText="1"/>
    </xf>
    <xf numFmtId="0" fontId="30" fillId="0" borderId="0" xfId="77" applyFont="1" applyAlignment="1" applyProtection="1">
      <alignment horizontal="left" vertical="center"/>
    </xf>
    <xf numFmtId="182" fontId="33" fillId="0" borderId="0" xfId="77" applyNumberFormat="1" applyFont="1" applyAlignment="1">
      <alignment horizontal="right" vertical="center"/>
    </xf>
    <xf numFmtId="0" fontId="33" fillId="0" borderId="0" xfId="77" applyFont="1" applyAlignment="1">
      <alignment horizontal="right" vertical="center"/>
    </xf>
    <xf numFmtId="183" fontId="33" fillId="0" borderId="0" xfId="77" applyNumberFormat="1" applyFont="1" applyFill="1" applyBorder="1" applyAlignment="1" applyProtection="1">
      <alignment horizontal="right" vertical="center"/>
    </xf>
    <xf numFmtId="2" fontId="32" fillId="0" borderId="1" xfId="75" applyNumberFormat="1" applyFont="1" applyFill="1" applyBorder="1" applyAlignment="1" applyProtection="1">
      <alignment horizontal="center" vertical="center" wrapText="1"/>
    </xf>
    <xf numFmtId="184" fontId="32" fillId="0" borderId="1" xfId="49" applyNumberFormat="1" applyFont="1" applyBorder="1" applyAlignment="1">
      <alignment horizontal="center" vertical="center" wrapText="1"/>
    </xf>
    <xf numFmtId="0" fontId="8" fillId="0" borderId="0" xfId="69" applyAlignment="1">
      <alignment horizontal="center" vertical="center"/>
    </xf>
    <xf numFmtId="49" fontId="32" fillId="0" borderId="1" xfId="76" applyNumberFormat="1" applyFont="1" applyFill="1" applyBorder="1" applyAlignment="1" applyProtection="1">
      <alignment horizontal="left" vertical="center"/>
    </xf>
    <xf numFmtId="185" fontId="32" fillId="0" borderId="1" xfId="1" applyNumberFormat="1" applyFont="1" applyFill="1" applyBorder="1" applyAlignment="1">
      <alignment horizontal="right" vertical="center" wrapText="1"/>
    </xf>
    <xf numFmtId="186" fontId="32" fillId="0" borderId="1" xfId="77" applyNumberFormat="1" applyFont="1" applyFill="1" applyBorder="1" applyAlignment="1" applyProtection="1">
      <alignment horizontal="right" vertical="center" wrapText="1"/>
    </xf>
    <xf numFmtId="49" fontId="29" fillId="0" borderId="1" xfId="76" applyNumberFormat="1" applyFont="1" applyFill="1" applyBorder="1" applyAlignment="1" applyProtection="1">
      <alignment horizontal="left" vertical="center"/>
    </xf>
    <xf numFmtId="185" fontId="29" fillId="0" borderId="1" xfId="1" applyNumberFormat="1" applyFont="1" applyFill="1" applyBorder="1" applyAlignment="1">
      <alignment horizontal="right" vertical="center" wrapText="1"/>
    </xf>
    <xf numFmtId="186" fontId="29" fillId="0" borderId="1" xfId="77" applyNumberFormat="1" applyFont="1" applyFill="1" applyBorder="1" applyAlignment="1" applyProtection="1">
      <alignment horizontal="right" vertical="center" wrapText="1"/>
    </xf>
    <xf numFmtId="185" fontId="34" fillId="0" borderId="1" xfId="1" applyNumberFormat="1" applyFont="1" applyFill="1" applyBorder="1" applyAlignment="1" applyProtection="1">
      <alignment vertical="center" wrapText="1"/>
    </xf>
    <xf numFmtId="185" fontId="29" fillId="0" borderId="1" xfId="1" applyNumberFormat="1" applyFont="1" applyFill="1" applyBorder="1" applyAlignment="1" applyProtection="1">
      <alignment horizontal="right" vertical="center" wrapText="1"/>
    </xf>
    <xf numFmtId="185" fontId="29" fillId="2" borderId="1" xfId="1" applyNumberFormat="1" applyFont="1" applyFill="1" applyBorder="1" applyAlignment="1" applyProtection="1">
      <alignment horizontal="right" vertical="center" wrapText="1"/>
    </xf>
    <xf numFmtId="49" fontId="32" fillId="0" borderId="1" xfId="55" applyNumberFormat="1" applyFont="1" applyFill="1" applyBorder="1" applyAlignment="1" applyProtection="1">
      <alignment horizontal="distributed" vertical="center"/>
    </xf>
    <xf numFmtId="49" fontId="32" fillId="0" borderId="1" xfId="55" applyNumberFormat="1" applyFont="1" applyFill="1" applyBorder="1" applyAlignment="1" applyProtection="1">
      <alignment horizontal="left" vertical="center"/>
    </xf>
    <xf numFmtId="185" fontId="8" fillId="0" borderId="0" xfId="65" applyNumberFormat="1" applyAlignment="1">
      <alignment horizontal="right" vertical="center"/>
    </xf>
    <xf numFmtId="0" fontId="6" fillId="0" borderId="0" xfId="65" applyFont="1" applyAlignment="1"/>
    <xf numFmtId="0" fontId="8" fillId="0" borderId="0" xfId="69" applyFill="1" applyAlignment="1"/>
    <xf numFmtId="0" fontId="8" fillId="0" borderId="0" xfId="69" applyAlignment="1"/>
    <xf numFmtId="0" fontId="22" fillId="0" borderId="0" xfId="69" applyNumberFormat="1" applyFont="1" applyFill="1" applyAlignment="1" applyProtection="1">
      <alignment horizontal="center" vertical="center" wrapText="1"/>
    </xf>
    <xf numFmtId="0" fontId="29" fillId="0" borderId="0" xfId="69" applyFont="1" applyFill="1" applyAlignment="1" applyProtection="1">
      <alignment horizontal="left" vertical="center"/>
    </xf>
    <xf numFmtId="182" fontId="29" fillId="0" borderId="0" xfId="69" applyNumberFormat="1" applyFont="1" applyFill="1" applyAlignment="1" applyProtection="1">
      <alignment horizontal="right"/>
    </xf>
    <xf numFmtId="0" fontId="35" fillId="0" borderId="0" xfId="69" applyFont="1" applyFill="1" applyAlignment="1">
      <alignment vertical="center"/>
    </xf>
    <xf numFmtId="0" fontId="29" fillId="0" borderId="0" xfId="69" applyFont="1" applyFill="1" applyAlignment="1">
      <alignment horizontal="right" vertical="center"/>
    </xf>
    <xf numFmtId="0" fontId="32" fillId="0" borderId="1" xfId="69" applyNumberFormat="1" applyFont="1" applyFill="1" applyBorder="1" applyAlignment="1" applyProtection="1">
      <alignment horizontal="center" vertical="center"/>
    </xf>
    <xf numFmtId="49" fontId="32" fillId="0" borderId="1" xfId="78" applyNumberFormat="1" applyFont="1" applyFill="1" applyBorder="1" applyAlignment="1" applyProtection="1">
      <alignment vertical="center"/>
    </xf>
    <xf numFmtId="185" fontId="32" fillId="0" borderId="1" xfId="72" applyNumberFormat="1" applyFont="1" applyBorder="1" applyAlignment="1">
      <alignment horizontal="right" vertical="center" wrapText="1"/>
    </xf>
    <xf numFmtId="185" fontId="32" fillId="0" borderId="1" xfId="73" applyNumberFormat="1" applyFont="1" applyBorder="1" applyAlignment="1">
      <alignment horizontal="right" vertical="center" wrapText="1"/>
    </xf>
    <xf numFmtId="186" fontId="32" fillId="0" borderId="1" xfId="3" applyNumberFormat="1" applyFont="1" applyFill="1" applyBorder="1" applyAlignment="1">
      <alignment horizontal="right" vertical="center" wrapText="1"/>
    </xf>
    <xf numFmtId="49" fontId="29" fillId="0" borderId="1" xfId="78" applyNumberFormat="1" applyFont="1" applyFill="1" applyBorder="1" applyAlignment="1" applyProtection="1">
      <alignment vertical="center"/>
    </xf>
    <xf numFmtId="185" fontId="29" fillId="0" borderId="1" xfId="72" applyNumberFormat="1" applyFont="1" applyBorder="1" applyAlignment="1">
      <alignment horizontal="right" vertical="center" wrapText="1"/>
    </xf>
    <xf numFmtId="186" fontId="29" fillId="0" borderId="1" xfId="3" applyNumberFormat="1" applyFont="1" applyFill="1" applyBorder="1" applyAlignment="1">
      <alignment horizontal="right" vertical="center" wrapText="1"/>
    </xf>
    <xf numFmtId="185" fontId="29" fillId="0" borderId="1" xfId="73" applyNumberFormat="1" applyFont="1" applyBorder="1" applyAlignment="1">
      <alignment horizontal="right" vertical="center" wrapText="1"/>
    </xf>
    <xf numFmtId="49" fontId="32" fillId="0" borderId="1" xfId="78" applyNumberFormat="1" applyFont="1" applyFill="1" applyBorder="1" applyAlignment="1" applyProtection="1">
      <alignment vertical="center" wrapText="1"/>
    </xf>
    <xf numFmtId="185" fontId="29" fillId="0" borderId="1" xfId="73" applyNumberFormat="1" applyFont="1" applyFill="1" applyBorder="1" applyAlignment="1">
      <alignment horizontal="right" vertical="center" wrapText="1"/>
    </xf>
    <xf numFmtId="185" fontId="32" fillId="0" borderId="1" xfId="72" applyNumberFormat="1" applyFont="1" applyFill="1" applyBorder="1" applyAlignment="1">
      <alignment horizontal="right" vertical="center" wrapText="1"/>
    </xf>
    <xf numFmtId="185" fontId="29" fillId="2" borderId="1" xfId="73" applyNumberFormat="1" applyFont="1" applyFill="1" applyBorder="1" applyAlignment="1">
      <alignment horizontal="right" vertical="center" wrapText="1"/>
    </xf>
    <xf numFmtId="185" fontId="8" fillId="0" borderId="0" xfId="69" applyNumberFormat="1" applyAlignment="1"/>
    <xf numFmtId="0" fontId="8" fillId="0" borderId="0" xfId="70" applyFill="1" applyAlignment="1"/>
    <xf numFmtId="0" fontId="8" fillId="0" borderId="0" xfId="70" applyAlignment="1"/>
    <xf numFmtId="0" fontId="36" fillId="0" borderId="0" xfId="70" applyNumberFormat="1" applyFont="1" applyFill="1" applyAlignment="1" applyProtection="1">
      <alignment horizontal="center" vertical="center" wrapText="1"/>
    </xf>
    <xf numFmtId="0" fontId="30" fillId="0" borderId="0" xfId="74" applyFont="1" applyAlignment="1" applyProtection="1">
      <alignment horizontal="left" vertical="center"/>
    </xf>
    <xf numFmtId="0" fontId="33" fillId="0" borderId="0" xfId="74" applyFont="1" applyAlignment="1"/>
    <xf numFmtId="187" fontId="33" fillId="0" borderId="0" xfId="74" applyNumberFormat="1" applyFont="1" applyAlignment="1"/>
    <xf numFmtId="183" fontId="34" fillId="0" borderId="0" xfId="74" applyNumberFormat="1" applyFont="1" applyFill="1" applyBorder="1" applyAlignment="1" applyProtection="1">
      <alignment horizontal="right" vertical="center"/>
    </xf>
    <xf numFmtId="0" fontId="8" fillId="0" borderId="0" xfId="70" applyAlignment="1">
      <alignment horizontal="center" vertical="center"/>
    </xf>
    <xf numFmtId="0" fontId="37" fillId="0" borderId="0" xfId="50" applyFont="1" applyAlignment="1">
      <alignment horizontal="center" vertical="center"/>
    </xf>
    <xf numFmtId="49" fontId="32" fillId="0" borderId="1" xfId="76" applyNumberFormat="1" applyFont="1" applyFill="1" applyBorder="1" applyAlignment="1" applyProtection="1">
      <alignment horizontal="left" vertical="center" wrapText="1"/>
    </xf>
    <xf numFmtId="49" fontId="32" fillId="0" borderId="1" xfId="55" applyNumberFormat="1" applyFont="1" applyFill="1" applyBorder="1" applyAlignment="1" applyProtection="1">
      <alignment horizontal="left" vertical="center" wrapText="1"/>
    </xf>
    <xf numFmtId="0" fontId="8" fillId="0" borderId="0" xfId="70" applyAlignment="1">
      <alignment vertical="center"/>
    </xf>
    <xf numFmtId="0" fontId="29" fillId="0" borderId="0" xfId="70" applyFont="1" applyFill="1" applyAlignment="1" applyProtection="1">
      <alignment horizontal="left" vertical="center"/>
    </xf>
    <xf numFmtId="4" fontId="29" fillId="0" borderId="0" xfId="70" applyNumberFormat="1" applyFont="1" applyFill="1" applyAlignment="1" applyProtection="1">
      <alignment horizontal="right" vertical="center"/>
    </xf>
    <xf numFmtId="187" fontId="35" fillId="0" borderId="0" xfId="70" applyNumberFormat="1" applyFont="1" applyFill="1" applyAlignment="1">
      <alignment vertical="center"/>
    </xf>
    <xf numFmtId="0" fontId="29" fillId="0" borderId="0" xfId="70" applyFont="1" applyFill="1" applyAlignment="1">
      <alignment horizontal="right" vertical="center"/>
    </xf>
    <xf numFmtId="0" fontId="32" fillId="0" borderId="1" xfId="71" applyNumberFormat="1" applyFont="1" applyFill="1" applyBorder="1" applyAlignment="1" applyProtection="1">
      <alignment horizontal="center" vertical="center"/>
    </xf>
    <xf numFmtId="49" fontId="32" fillId="0" borderId="1" xfId="61" applyNumberFormat="1" applyFont="1" applyFill="1" applyBorder="1" applyAlignment="1" applyProtection="1">
      <alignment vertical="center"/>
    </xf>
    <xf numFmtId="0" fontId="37" fillId="0" borderId="0" xfId="50" applyFont="1">
      <alignment vertical="center"/>
    </xf>
    <xf numFmtId="49" fontId="29" fillId="0" borderId="1" xfId="61" applyNumberFormat="1" applyFont="1" applyFill="1" applyBorder="1" applyAlignment="1" applyProtection="1">
      <alignment vertical="center"/>
    </xf>
    <xf numFmtId="49" fontId="32" fillId="0" borderId="1" xfId="55" applyNumberFormat="1" applyFont="1" applyFill="1" applyBorder="1" applyAlignment="1" applyProtection="1">
      <alignment vertical="center"/>
    </xf>
    <xf numFmtId="185" fontId="8" fillId="0" borderId="0" xfId="70" applyNumberFormat="1" applyAlignment="1"/>
    <xf numFmtId="0" fontId="8" fillId="0" borderId="0" xfId="49">
      <alignment vertical="center"/>
    </xf>
    <xf numFmtId="0" fontId="7" fillId="0" borderId="0" xfId="49" applyFont="1" applyAlignment="1">
      <alignment horizontal="center" vertical="center" wrapText="1"/>
    </xf>
    <xf numFmtId="0" fontId="8" fillId="0" borderId="0" xfId="49" applyFill="1">
      <alignment vertical="center"/>
    </xf>
    <xf numFmtId="0" fontId="0" fillId="0" borderId="0" xfId="0" applyFont="1" applyFill="1" applyAlignment="1">
      <alignment vertical="center"/>
    </xf>
    <xf numFmtId="0" fontId="38" fillId="0" borderId="0" xfId="58" applyFont="1" applyAlignment="1">
      <alignment horizontal="center" vertical="center" shrinkToFit="1"/>
    </xf>
    <xf numFmtId="0" fontId="9" fillId="0" borderId="0" xfId="58" applyFont="1" applyAlignment="1">
      <alignment horizontal="center" vertical="center" shrinkToFit="1"/>
    </xf>
    <xf numFmtId="0" fontId="30" fillId="0" borderId="0" xfId="58" applyFont="1" applyBorder="1" applyAlignment="1">
      <alignment horizontal="left" vertical="center" wrapText="1"/>
    </xf>
    <xf numFmtId="0" fontId="30" fillId="0" borderId="0" xfId="0" applyFont="1" applyFill="1" applyAlignment="1">
      <alignment horizontal="right"/>
    </xf>
    <xf numFmtId="0" fontId="32" fillId="0" borderId="1" xfId="60" applyFont="1" applyBorder="1" applyAlignment="1">
      <alignment horizontal="center" vertical="center"/>
    </xf>
    <xf numFmtId="0" fontId="39" fillId="0" borderId="7" xfId="0" applyFont="1" applyFill="1" applyBorder="1" applyAlignment="1">
      <alignment horizontal="left" vertical="center"/>
    </xf>
    <xf numFmtId="185" fontId="29" fillId="0" borderId="1" xfId="1" applyNumberFormat="1" applyFont="1" applyBorder="1" applyAlignment="1">
      <alignment horizontal="right" vertical="center" wrapText="1"/>
    </xf>
    <xf numFmtId="0" fontId="40" fillId="0" borderId="1" xfId="0" applyFont="1" applyFill="1" applyBorder="1" applyAlignment="1">
      <alignment horizontal="center" vertical="center"/>
    </xf>
    <xf numFmtId="0" fontId="41" fillId="0" borderId="1" xfId="49" applyFont="1" applyFill="1" applyBorder="1">
      <alignment vertical="center"/>
    </xf>
    <xf numFmtId="0" fontId="8" fillId="0" borderId="0" xfId="49" applyAlignment="1">
      <alignment horizontal="left" vertical="center" wrapText="1"/>
    </xf>
    <xf numFmtId="49" fontId="32" fillId="0" borderId="1" xfId="0" applyNumberFormat="1" applyFont="1" applyFill="1" applyBorder="1" applyAlignment="1" applyProtection="1">
      <alignment vertical="center" wrapText="1"/>
    </xf>
    <xf numFmtId="0" fontId="29" fillId="0" borderId="1" xfId="52" applyNumberFormat="1"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left" vertical="center"/>
    </xf>
    <xf numFmtId="0" fontId="10" fillId="0" borderId="0" xfId="0" applyFont="1" applyFill="1" applyAlignment="1"/>
    <xf numFmtId="0" fontId="9" fillId="0" borderId="0" xfId="64" applyFont="1" applyFill="1" applyAlignment="1">
      <alignment horizontal="center" vertical="center" shrinkToFit="1"/>
    </xf>
    <xf numFmtId="0" fontId="30" fillId="0" borderId="0" xfId="64" applyFont="1" applyFill="1" applyAlignment="1">
      <alignment horizontal="left" vertical="center" wrapText="1"/>
    </xf>
    <xf numFmtId="184" fontId="29" fillId="0" borderId="0" xfId="68" applyNumberFormat="1" applyFont="1" applyFill="1" applyBorder="1" applyAlignment="1">
      <alignment horizontal="right" vertical="center"/>
    </xf>
    <xf numFmtId="0" fontId="32" fillId="0" borderId="1" xfId="68" applyFont="1" applyFill="1" applyBorder="1" applyAlignment="1">
      <alignment horizontal="center" vertical="center"/>
    </xf>
    <xf numFmtId="184" fontId="32" fillId="0" borderId="1" xfId="49" applyNumberFormat="1" applyFont="1" applyFill="1" applyBorder="1" applyAlignment="1">
      <alignment horizontal="center" vertical="center" wrapText="1"/>
    </xf>
    <xf numFmtId="185" fontId="32" fillId="0" borderId="1" xfId="49" applyNumberFormat="1" applyFont="1" applyFill="1" applyBorder="1" applyAlignment="1">
      <alignment horizontal="right" vertical="center" wrapText="1"/>
    </xf>
    <xf numFmtId="185" fontId="29" fillId="0" borderId="1" xfId="49" applyNumberFormat="1" applyFont="1" applyFill="1" applyBorder="1" applyAlignment="1">
      <alignment horizontal="right" vertical="center" wrapText="1"/>
    </xf>
    <xf numFmtId="186" fontId="29" fillId="0" borderId="1" xfId="49" applyNumberFormat="1" applyFont="1" applyFill="1" applyBorder="1" applyAlignment="1">
      <alignment horizontal="right" vertical="center" wrapText="1"/>
    </xf>
    <xf numFmtId="186" fontId="29" fillId="0" borderId="1" xfId="49" applyNumberFormat="1" applyFont="1" applyBorder="1" applyAlignment="1">
      <alignment horizontal="right" vertical="center" wrapText="1"/>
    </xf>
    <xf numFmtId="186" fontId="32" fillId="0" borderId="1" xfId="49" applyNumberFormat="1" applyFont="1" applyFill="1" applyBorder="1" applyAlignment="1">
      <alignment horizontal="right" vertical="center" wrapText="1"/>
    </xf>
    <xf numFmtId="186" fontId="32" fillId="0" borderId="1" xfId="49" applyNumberFormat="1" applyFont="1" applyBorder="1" applyAlignment="1">
      <alignment horizontal="right" vertical="center" wrapText="1"/>
    </xf>
    <xf numFmtId="49" fontId="29" fillId="0" borderId="1" xfId="0" applyNumberFormat="1" applyFont="1" applyFill="1" applyBorder="1" applyAlignment="1" applyProtection="1">
      <alignment vertical="center" wrapText="1"/>
    </xf>
    <xf numFmtId="0" fontId="32" fillId="0" borderId="1" xfId="49" applyFont="1" applyFill="1" applyBorder="1" applyAlignment="1">
      <alignment horizontal="distributed" vertical="center" wrapText="1"/>
    </xf>
    <xf numFmtId="0" fontId="32" fillId="0" borderId="1" xfId="52" applyNumberFormat="1" applyFont="1" applyFill="1" applyBorder="1" applyAlignment="1">
      <alignment horizontal="left" vertical="center" wrapText="1"/>
    </xf>
    <xf numFmtId="0" fontId="29" fillId="0" borderId="1" xfId="52" applyNumberFormat="1" applyFont="1" applyFill="1" applyBorder="1" applyAlignment="1">
      <alignment horizontal="left" vertical="center" wrapText="1" indent="1"/>
    </xf>
    <xf numFmtId="185" fontId="30" fillId="0" borderId="1" xfId="0" applyNumberFormat="1" applyFont="1" applyFill="1" applyBorder="1" applyAlignment="1">
      <alignment horizontal="right" vertical="center" wrapText="1"/>
    </xf>
    <xf numFmtId="0" fontId="32" fillId="0" borderId="1" xfId="49" applyFont="1" applyFill="1" applyBorder="1" applyAlignment="1">
      <alignment horizontal="left" vertical="center" wrapText="1"/>
    </xf>
    <xf numFmtId="185" fontId="40" fillId="0" borderId="1" xfId="0" applyNumberFormat="1" applyFont="1" applyFill="1" applyBorder="1" applyAlignment="1">
      <alignment horizontal="right" vertical="center" wrapText="1"/>
    </xf>
    <xf numFmtId="41" fontId="10" fillId="0" borderId="0" xfId="0" applyNumberFormat="1" applyFont="1" applyFill="1" applyAlignment="1"/>
    <xf numFmtId="185" fontId="10" fillId="0" borderId="0" xfId="0" applyNumberFormat="1" applyFont="1" applyFill="1" applyAlignment="1"/>
    <xf numFmtId="0" fontId="8" fillId="0" borderId="0" xfId="52" applyAlignment="1"/>
    <xf numFmtId="0" fontId="42" fillId="3" borderId="0" xfId="52" applyFont="1" applyFill="1" applyAlignment="1"/>
    <xf numFmtId="0" fontId="9" fillId="0" borderId="0" xfId="64" applyFont="1" applyAlignment="1">
      <alignment horizontal="center" vertical="center" shrinkToFit="1"/>
    </xf>
    <xf numFmtId="0" fontId="43" fillId="3" borderId="0" xfId="64" applyFont="1" applyFill="1" applyAlignment="1">
      <alignment horizontal="center" vertical="center" shrinkToFit="1"/>
    </xf>
    <xf numFmtId="0" fontId="30" fillId="0" borderId="0" xfId="64" applyFont="1" applyAlignment="1">
      <alignment horizontal="left" vertical="center" wrapText="1"/>
    </xf>
    <xf numFmtId="0" fontId="44" fillId="0" borderId="0" xfId="64" applyFont="1" applyFill="1" applyAlignment="1">
      <alignment horizontal="left" vertical="center" wrapText="1"/>
    </xf>
    <xf numFmtId="0" fontId="29" fillId="0" borderId="0" xfId="52" applyFont="1" applyAlignment="1">
      <alignment horizontal="right" vertical="center"/>
    </xf>
    <xf numFmtId="0" fontId="32" fillId="0" borderId="1" xfId="52" applyFont="1" applyFill="1" applyBorder="1" applyAlignment="1">
      <alignment horizontal="center" vertical="center" wrapText="1"/>
    </xf>
    <xf numFmtId="185" fontId="45" fillId="0" borderId="1" xfId="1" applyNumberFormat="1" applyFont="1" applyFill="1" applyBorder="1" applyAlignment="1">
      <alignment horizontal="right" vertical="center" wrapText="1"/>
    </xf>
    <xf numFmtId="0" fontId="34" fillId="0" borderId="1" xfId="0" applyFont="1" applyFill="1" applyBorder="1" applyAlignment="1" applyProtection="1">
      <alignment horizontal="right" vertical="center"/>
      <protection locked="0"/>
    </xf>
    <xf numFmtId="0" fontId="34" fillId="3" borderId="1" xfId="0" applyFont="1" applyFill="1" applyBorder="1" applyAlignment="1" applyProtection="1">
      <alignment horizontal="right" vertical="center"/>
      <protection locked="0"/>
    </xf>
    <xf numFmtId="186" fontId="30" fillId="0" borderId="1" xfId="0" applyNumberFormat="1" applyFont="1" applyFill="1" applyBorder="1" applyAlignment="1">
      <alignment horizontal="right" vertical="center" wrapText="1"/>
    </xf>
    <xf numFmtId="0" fontId="34" fillId="0" borderId="1" xfId="0" applyNumberFormat="1" applyFont="1" applyFill="1" applyBorder="1" applyAlignment="1" applyProtection="1">
      <alignment horizontal="right" vertical="center"/>
    </xf>
    <xf numFmtId="3" fontId="34" fillId="3" borderId="1" xfId="0" applyNumberFormat="1" applyFont="1" applyFill="1" applyBorder="1" applyAlignment="1" applyProtection="1">
      <alignment horizontal="right" vertical="center" wrapText="1"/>
      <protection locked="0"/>
    </xf>
    <xf numFmtId="3" fontId="34" fillId="0" borderId="1" xfId="0" applyNumberFormat="1" applyFont="1" applyFill="1" applyBorder="1" applyAlignment="1" applyProtection="1">
      <alignment horizontal="right" vertical="center" wrapText="1"/>
      <protection locked="0"/>
    </xf>
    <xf numFmtId="4" fontId="39" fillId="0" borderId="1" xfId="53" applyNumberFormat="1" applyFont="1" applyFill="1" applyBorder="1" applyAlignment="1" applyProtection="1">
      <alignment horizontal="right" vertical="center"/>
    </xf>
    <xf numFmtId="4" fontId="46" fillId="0" borderId="1" xfId="53" applyNumberFormat="1" applyFont="1" applyFill="1" applyBorder="1" applyAlignment="1" applyProtection="1">
      <alignment horizontal="right" vertical="center"/>
    </xf>
    <xf numFmtId="185" fontId="32" fillId="0" borderId="1" xfId="64" applyNumberFormat="1" applyFont="1" applyFill="1" applyBorder="1" applyAlignment="1">
      <alignment horizontal="right" vertical="center" wrapText="1"/>
    </xf>
    <xf numFmtId="186" fontId="40" fillId="0" borderId="1" xfId="64" applyNumberFormat="1" applyFont="1" applyFill="1" applyBorder="1" applyAlignment="1">
      <alignment horizontal="right" vertical="center" wrapText="1"/>
    </xf>
    <xf numFmtId="185" fontId="29" fillId="0" borderId="1" xfId="64" applyNumberFormat="1" applyFont="1" applyFill="1" applyBorder="1" applyAlignment="1">
      <alignment horizontal="right" vertical="center" wrapText="1"/>
    </xf>
    <xf numFmtId="186" fontId="30" fillId="0" borderId="1" xfId="64" applyNumberFormat="1" applyFont="1" applyFill="1" applyBorder="1" applyAlignment="1">
      <alignment horizontal="right" vertical="center" wrapText="1"/>
    </xf>
    <xf numFmtId="185" fontId="29" fillId="3" borderId="1" xfId="64" applyNumberFormat="1" applyFont="1" applyFill="1" applyBorder="1" applyAlignment="1">
      <alignment horizontal="right" vertical="center" wrapText="1"/>
    </xf>
    <xf numFmtId="185" fontId="32" fillId="3" borderId="1" xfId="49" applyNumberFormat="1" applyFont="1" applyFill="1" applyBorder="1" applyAlignment="1">
      <alignment horizontal="right" vertical="center" wrapText="1"/>
    </xf>
    <xf numFmtId="185" fontId="29" fillId="3" borderId="1" xfId="49" applyNumberFormat="1" applyFont="1" applyFill="1" applyBorder="1" applyAlignment="1">
      <alignment horizontal="right" vertical="center" wrapText="1"/>
    </xf>
    <xf numFmtId="185" fontId="29" fillId="0" borderId="1" xfId="66" applyNumberFormat="1" applyFont="1" applyFill="1" applyBorder="1" applyAlignment="1">
      <alignment horizontal="right" vertical="center" wrapText="1"/>
    </xf>
    <xf numFmtId="185" fontId="32" fillId="0" borderId="1" xfId="66" applyNumberFormat="1" applyFont="1" applyFill="1" applyBorder="1" applyAlignment="1">
      <alignment horizontal="right" vertical="center" wrapText="1"/>
    </xf>
    <xf numFmtId="186" fontId="40" fillId="0" borderId="1" xfId="0" applyNumberFormat="1" applyFont="1" applyFill="1" applyBorder="1" applyAlignment="1">
      <alignment horizontal="right" vertical="center" wrapText="1"/>
    </xf>
    <xf numFmtId="0" fontId="40" fillId="0" borderId="1" xfId="0" applyFont="1" applyFill="1" applyBorder="1" applyAlignment="1">
      <alignment horizontal="distributed" vertical="center" wrapText="1"/>
    </xf>
    <xf numFmtId="49" fontId="32" fillId="0" borderId="1" xfId="0" applyNumberFormat="1" applyFont="1" applyFill="1" applyBorder="1" applyAlignment="1" applyProtection="1">
      <alignment horizontal="center" vertical="center" wrapText="1"/>
    </xf>
    <xf numFmtId="49" fontId="32" fillId="0" borderId="1" xfId="0" applyNumberFormat="1" applyFont="1" applyFill="1" applyBorder="1" applyAlignment="1" applyProtection="1">
      <alignment horizontal="left" vertical="center" wrapText="1"/>
    </xf>
    <xf numFmtId="185" fontId="32" fillId="0" borderId="1" xfId="0" applyNumberFormat="1" applyFont="1" applyFill="1" applyBorder="1" applyAlignment="1">
      <alignment horizontal="right" vertical="center" wrapText="1"/>
    </xf>
    <xf numFmtId="185" fontId="32" fillId="3" borderId="1" xfId="1" applyNumberFormat="1" applyFont="1" applyFill="1" applyBorder="1" applyAlignment="1">
      <alignment horizontal="right" vertical="center" wrapText="1"/>
    </xf>
    <xf numFmtId="41" fontId="8" fillId="0" borderId="0" xfId="52" applyNumberFormat="1" applyAlignment="1"/>
    <xf numFmtId="185" fontId="8" fillId="0" borderId="0" xfId="52" applyNumberFormat="1" applyAlignment="1"/>
    <xf numFmtId="0" fontId="29" fillId="0" borderId="0" xfId="52" applyFont="1" applyAlignment="1"/>
    <xf numFmtId="0" fontId="8" fillId="0" borderId="0" xfId="52" applyFill="1" applyAlignment="1"/>
    <xf numFmtId="0" fontId="9" fillId="2" borderId="0" xfId="64" applyFont="1" applyFill="1" applyAlignment="1">
      <alignment horizontal="center" vertical="center" shrinkToFit="1"/>
    </xf>
    <xf numFmtId="0" fontId="47" fillId="2" borderId="0" xfId="64" applyFont="1" applyFill="1" applyAlignment="1">
      <alignment vertical="center" shrinkToFit="1"/>
    </xf>
    <xf numFmtId="0" fontId="30" fillId="2" borderId="0" xfId="64" applyFont="1" applyFill="1" applyAlignment="1">
      <alignment horizontal="left" vertical="center" wrapText="1"/>
    </xf>
    <xf numFmtId="0" fontId="29" fillId="2" borderId="0" xfId="52" applyFont="1" applyFill="1" applyAlignment="1">
      <alignment horizontal="right" vertical="center"/>
    </xf>
    <xf numFmtId="184" fontId="8" fillId="2" borderId="0" xfId="68" applyNumberFormat="1" applyFont="1" applyFill="1" applyBorder="1" applyAlignment="1">
      <alignment vertical="center"/>
    </xf>
    <xf numFmtId="0" fontId="32" fillId="0" borderId="1" xfId="68" applyFont="1" applyFill="1" applyBorder="1" applyAlignment="1">
      <alignment horizontal="distributed" vertical="center" wrapText="1" indent="3"/>
    </xf>
    <xf numFmtId="0" fontId="8" fillId="2" borderId="0" xfId="52" applyFill="1" applyAlignment="1"/>
    <xf numFmtId="41" fontId="40" fillId="0" borderId="1" xfId="0" applyNumberFormat="1" applyFont="1" applyFill="1" applyBorder="1" applyAlignment="1">
      <alignment horizontal="right" vertical="center" wrapText="1"/>
    </xf>
    <xf numFmtId="0" fontId="8" fillId="2" borderId="0" xfId="69" applyFill="1" applyAlignment="1"/>
    <xf numFmtId="41" fontId="29" fillId="0" borderId="1" xfId="49" applyNumberFormat="1" applyFont="1" applyFill="1" applyBorder="1" applyAlignment="1">
      <alignment horizontal="right" vertical="center" wrapText="1"/>
    </xf>
    <xf numFmtId="41" fontId="29" fillId="0" borderId="1" xfId="49" applyNumberFormat="1" applyFont="1" applyBorder="1" applyAlignment="1">
      <alignment horizontal="right" vertical="center" wrapText="1"/>
    </xf>
    <xf numFmtId="41" fontId="32" fillId="0" borderId="1" xfId="49" applyNumberFormat="1" applyFont="1" applyFill="1" applyBorder="1" applyAlignment="1">
      <alignment horizontal="right" vertical="center" wrapText="1"/>
    </xf>
    <xf numFmtId="0" fontId="29" fillId="0" borderId="1" xfId="67" applyNumberFormat="1" applyFont="1" applyFill="1" applyBorder="1" applyAlignment="1">
      <alignment horizontal="left" vertical="center" wrapText="1"/>
    </xf>
    <xf numFmtId="0" fontId="32" fillId="0" borderId="1" xfId="68" applyFont="1" applyFill="1" applyBorder="1" applyAlignment="1">
      <alignment horizontal="left" vertical="center" wrapText="1"/>
    </xf>
    <xf numFmtId="0" fontId="29" fillId="0" borderId="1" xfId="67" applyNumberFormat="1" applyFont="1" applyFill="1" applyBorder="1" applyAlignment="1">
      <alignment horizontal="left" vertical="center" wrapText="1" indent="2"/>
    </xf>
    <xf numFmtId="0" fontId="29" fillId="0" borderId="1" xfId="67" applyNumberFormat="1" applyFont="1" applyFill="1" applyBorder="1" applyAlignment="1">
      <alignment horizontal="left" vertical="center" wrapText="1" indent="1"/>
    </xf>
    <xf numFmtId="0" fontId="32" fillId="0" borderId="1" xfId="67" applyNumberFormat="1" applyFont="1" applyFill="1" applyBorder="1" applyAlignment="1">
      <alignment horizontal="left" vertical="center" wrapText="1"/>
    </xf>
    <xf numFmtId="186" fontId="40" fillId="0" borderId="0" xfId="0" applyNumberFormat="1" applyFont="1" applyFill="1" applyBorder="1" applyAlignment="1">
      <alignment horizontal="right" vertical="center" wrapText="1"/>
    </xf>
    <xf numFmtId="41" fontId="8" fillId="0" borderId="0" xfId="52" applyNumberFormat="1" applyFill="1" applyAlignment="1"/>
    <xf numFmtId="183" fontId="29" fillId="0" borderId="0" xfId="65" applyNumberFormat="1" applyFont="1" applyFill="1" applyBorder="1" applyAlignment="1" applyProtection="1">
      <alignment horizontal="left" vertical="center"/>
    </xf>
    <xf numFmtId="0" fontId="29" fillId="0" borderId="0" xfId="52" applyFont="1" applyFill="1" applyBorder="1" applyAlignment="1">
      <alignment vertical="center"/>
    </xf>
    <xf numFmtId="0" fontId="29" fillId="0" borderId="0" xfId="52" applyFont="1" applyFill="1" applyAlignment="1">
      <alignment vertical="center"/>
    </xf>
    <xf numFmtId="183" fontId="33" fillId="0" borderId="0" xfId="65" applyNumberFormat="1" applyFont="1" applyFill="1" applyBorder="1" applyAlignment="1" applyProtection="1">
      <alignment horizontal="right" vertical="center"/>
    </xf>
    <xf numFmtId="41" fontId="32" fillId="0" borderId="1" xfId="66" applyNumberFormat="1" applyFont="1" applyFill="1" applyBorder="1" applyAlignment="1">
      <alignment horizontal="right" vertical="center" wrapText="1"/>
    </xf>
    <xf numFmtId="0" fontId="48" fillId="2" borderId="0" xfId="50" applyFont="1" applyFill="1">
      <alignment vertical="center"/>
    </xf>
    <xf numFmtId="41" fontId="29" fillId="0" borderId="1" xfId="66" applyNumberFormat="1" applyFont="1" applyFill="1" applyBorder="1" applyAlignment="1">
      <alignment horizontal="right" vertical="center" wrapText="1"/>
    </xf>
    <xf numFmtId="41" fontId="49" fillId="0" borderId="1" xfId="0" applyNumberFormat="1" applyFont="1" applyFill="1" applyBorder="1" applyAlignment="1">
      <alignment horizontal="right" vertical="center" wrapText="1"/>
    </xf>
    <xf numFmtId="41" fontId="34" fillId="0" borderId="1" xfId="0" applyNumberFormat="1" applyFont="1" applyFill="1" applyBorder="1" applyAlignment="1">
      <alignment horizontal="right" vertical="center" wrapText="1"/>
    </xf>
    <xf numFmtId="41" fontId="29" fillId="0" borderId="1" xfId="0" applyNumberFormat="1" applyFont="1" applyFill="1" applyBorder="1" applyAlignment="1" applyProtection="1">
      <alignment horizontal="right" vertical="center" wrapText="1"/>
    </xf>
    <xf numFmtId="41" fontId="30" fillId="0" borderId="1" xfId="0" applyNumberFormat="1" applyFont="1" applyFill="1" applyBorder="1" applyAlignment="1">
      <alignment horizontal="right" vertical="center" wrapText="1"/>
    </xf>
    <xf numFmtId="41" fontId="29" fillId="0" borderId="1" xfId="64" applyNumberFormat="1" applyFont="1" applyFill="1" applyBorder="1" applyAlignment="1">
      <alignment horizontal="right" vertical="center" wrapText="1"/>
    </xf>
    <xf numFmtId="41" fontId="32" fillId="0" borderId="1" xfId="0" applyNumberFormat="1" applyFont="1" applyFill="1" applyBorder="1" applyAlignment="1" applyProtection="1">
      <alignment horizontal="right" vertical="center" wrapText="1"/>
    </xf>
    <xf numFmtId="41" fontId="32" fillId="0" borderId="1" xfId="64" applyNumberFormat="1" applyFont="1" applyFill="1" applyBorder="1" applyAlignment="1">
      <alignment horizontal="right" vertical="center" wrapText="1"/>
    </xf>
    <xf numFmtId="49" fontId="29" fillId="0" borderId="1" xfId="0" applyNumberFormat="1" applyFont="1" applyFill="1" applyBorder="1" applyAlignment="1" applyProtection="1">
      <alignment horizontal="center" vertical="center" wrapText="1"/>
    </xf>
    <xf numFmtId="0" fontId="50" fillId="0" borderId="0" xfId="0" applyFont="1" applyFill="1" applyAlignment="1"/>
    <xf numFmtId="0" fontId="51" fillId="0" borderId="0" xfId="55" applyFont="1" applyFill="1" applyAlignment="1">
      <alignment horizontal="center" vertical="center"/>
    </xf>
    <xf numFmtId="0" fontId="30" fillId="0" borderId="0" xfId="55" applyFont="1" applyFill="1" applyAlignment="1">
      <alignment horizontal="left" vertical="center"/>
    </xf>
    <xf numFmtId="0" fontId="30" fillId="0" borderId="0" xfId="55" applyFont="1" applyFill="1" applyAlignment="1">
      <alignment horizontal="right" vertical="center"/>
    </xf>
    <xf numFmtId="185" fontId="8" fillId="0" borderId="0" xfId="52" applyNumberFormat="1" applyFont="1" applyFill="1" applyAlignment="1">
      <alignment horizontal="center" vertical="center" wrapText="1"/>
    </xf>
    <xf numFmtId="0" fontId="30" fillId="0" borderId="1" xfId="0" applyFont="1" applyFill="1" applyBorder="1" applyAlignment="1">
      <alignment horizontal="left" vertical="center" wrapText="1"/>
    </xf>
    <xf numFmtId="185" fontId="29" fillId="0" borderId="1" xfId="0" applyNumberFormat="1" applyFont="1" applyFill="1" applyBorder="1" applyAlignment="1">
      <alignment vertical="center" wrapText="1"/>
    </xf>
    <xf numFmtId="186" fontId="29" fillId="0" borderId="1" xfId="3" applyNumberFormat="1" applyFont="1" applyFill="1" applyBorder="1" applyAlignment="1">
      <alignment vertical="center" wrapText="1"/>
    </xf>
    <xf numFmtId="0" fontId="37" fillId="0" borderId="0" xfId="50" applyFont="1" applyFill="1" applyAlignment="1">
      <alignment horizontal="center" vertical="center"/>
    </xf>
    <xf numFmtId="0" fontId="37" fillId="2" borderId="0" xfId="50" applyFont="1" applyFill="1" applyAlignment="1">
      <alignment horizontal="center" vertical="center"/>
    </xf>
    <xf numFmtId="0" fontId="40" fillId="0" borderId="1" xfId="0" applyFont="1" applyFill="1" applyBorder="1" applyAlignment="1">
      <alignment horizontal="center" vertical="center" wrapText="1"/>
    </xf>
    <xf numFmtId="185" fontId="32" fillId="0" borderId="1" xfId="0" applyNumberFormat="1" applyFont="1" applyFill="1" applyBorder="1" applyAlignment="1">
      <alignment vertical="center" wrapText="1"/>
    </xf>
    <xf numFmtId="186" fontId="32" fillId="0" borderId="1" xfId="3" applyNumberFormat="1" applyFont="1" applyFill="1" applyBorder="1" applyAlignment="1">
      <alignment vertical="center" wrapText="1"/>
    </xf>
    <xf numFmtId="0" fontId="8" fillId="0" borderId="0" xfId="49" applyProtection="1">
      <alignment vertical="center"/>
    </xf>
    <xf numFmtId="0" fontId="37" fillId="0" borderId="0" xfId="49" applyFont="1" applyProtection="1">
      <alignment vertical="center"/>
    </xf>
    <xf numFmtId="0" fontId="41" fillId="0" borderId="0" xfId="49" applyFont="1" applyAlignment="1" applyProtection="1">
      <alignment horizontal="center" vertical="center"/>
    </xf>
    <xf numFmtId="0" fontId="41" fillId="0" borderId="0" xfId="49" applyFont="1" applyProtection="1">
      <alignment vertical="center"/>
    </xf>
    <xf numFmtId="0" fontId="8" fillId="2" borderId="0" xfId="49" applyFill="1" applyProtection="1">
      <alignment vertical="center"/>
    </xf>
    <xf numFmtId="184" fontId="8" fillId="0" borderId="0" xfId="49" applyNumberFormat="1" applyProtection="1">
      <alignment vertical="center"/>
    </xf>
    <xf numFmtId="185" fontId="8" fillId="0" borderId="0" xfId="52" applyNumberFormat="1" applyAlignment="1" applyProtection="1"/>
    <xf numFmtId="0" fontId="8" fillId="0" borderId="0" xfId="49" applyFill="1" applyProtection="1">
      <alignment vertical="center"/>
    </xf>
    <xf numFmtId="0" fontId="52" fillId="0" borderId="0" xfId="0" applyFont="1" applyFill="1" applyAlignment="1">
      <alignment horizontal="center" vertical="center"/>
    </xf>
    <xf numFmtId="185" fontId="8" fillId="0" borderId="0" xfId="52" applyNumberFormat="1" applyFill="1" applyAlignment="1" applyProtection="1"/>
    <xf numFmtId="0" fontId="37" fillId="0" borderId="0" xfId="49" applyFont="1" applyFill="1" applyProtection="1">
      <alignment vertical="center"/>
    </xf>
    <xf numFmtId="0" fontId="29" fillId="0" borderId="0" xfId="49" applyFont="1" applyFill="1" applyProtection="1">
      <alignment vertical="center"/>
    </xf>
    <xf numFmtId="184" fontId="29" fillId="0" borderId="0" xfId="49" applyNumberFormat="1" applyFont="1" applyFill="1" applyBorder="1" applyAlignment="1" applyProtection="1">
      <alignment horizontal="right" vertical="center"/>
    </xf>
    <xf numFmtId="185" fontId="37" fillId="0" borderId="0" xfId="52" applyNumberFormat="1" applyFont="1" applyFill="1" applyAlignment="1" applyProtection="1"/>
    <xf numFmtId="184" fontId="32" fillId="0" borderId="8" xfId="49" applyNumberFormat="1" applyFont="1" applyFill="1" applyBorder="1" applyAlignment="1" applyProtection="1">
      <alignment horizontal="center" vertical="center" wrapText="1"/>
    </xf>
    <xf numFmtId="0" fontId="32" fillId="0" borderId="1" xfId="49" applyFont="1" applyFill="1" applyBorder="1" applyAlignment="1" applyProtection="1">
      <alignment horizontal="distributed" vertical="center" wrapText="1" indent="3"/>
    </xf>
    <xf numFmtId="184" fontId="32" fillId="0" borderId="1" xfId="49" applyNumberFormat="1" applyFont="1" applyFill="1" applyBorder="1" applyAlignment="1" applyProtection="1">
      <alignment horizontal="center" vertical="center" wrapText="1"/>
    </xf>
    <xf numFmtId="0" fontId="41" fillId="0" borderId="0" xfId="49" applyFont="1" applyFill="1" applyAlignment="1" applyProtection="1">
      <alignment horizontal="center" vertical="center" wrapText="1"/>
    </xf>
    <xf numFmtId="0" fontId="41" fillId="0" borderId="0" xfId="49" applyFont="1" applyFill="1" applyAlignment="1" applyProtection="1">
      <alignment horizontal="center" vertical="center"/>
    </xf>
    <xf numFmtId="0" fontId="40" fillId="3" borderId="9" xfId="0" applyFont="1" applyFill="1" applyBorder="1" applyAlignment="1" applyProtection="1">
      <alignment horizontal="left" vertical="center"/>
    </xf>
    <xf numFmtId="49" fontId="40" fillId="0" borderId="1" xfId="0" applyNumberFormat="1" applyFont="1" applyFill="1" applyBorder="1" applyAlignment="1" applyProtection="1">
      <alignment horizontal="left" vertical="center" wrapText="1"/>
    </xf>
    <xf numFmtId="3" fontId="11" fillId="0" borderId="1" xfId="0" applyNumberFormat="1" applyFont="1" applyFill="1" applyBorder="1" applyAlignment="1" applyProtection="1">
      <alignment horizontal="right" vertical="center"/>
    </xf>
    <xf numFmtId="186" fontId="3" fillId="0" borderId="1" xfId="3" applyNumberFormat="1" applyFont="1" applyFill="1" applyBorder="1" applyAlignment="1" applyProtection="1">
      <alignment horizontal="right" vertical="center" wrapText="1" shrinkToFit="1"/>
    </xf>
    <xf numFmtId="0" fontId="37" fillId="0" borderId="0" xfId="50" applyFont="1" applyFill="1" applyProtection="1">
      <alignment vertical="center"/>
    </xf>
    <xf numFmtId="49" fontId="30" fillId="0" borderId="1" xfId="0" applyNumberFormat="1" applyFont="1" applyFill="1" applyBorder="1" applyAlignment="1" applyProtection="1">
      <alignment horizontal="left" vertical="center" wrapText="1"/>
    </xf>
    <xf numFmtId="0" fontId="30" fillId="3" borderId="9" xfId="0" applyFont="1" applyFill="1" applyBorder="1" applyAlignment="1" applyProtection="1">
      <alignment horizontal="left" vertical="center"/>
    </xf>
    <xf numFmtId="49" fontId="30" fillId="3" borderId="1" xfId="0" applyNumberFormat="1" applyFont="1" applyFill="1" applyBorder="1" applyAlignment="1" applyProtection="1">
      <alignment horizontal="left" vertical="center" wrapText="1"/>
    </xf>
    <xf numFmtId="3" fontId="12" fillId="3" borderId="1" xfId="0" applyNumberFormat="1" applyFont="1" applyFill="1" applyBorder="1" applyAlignment="1" applyProtection="1">
      <alignment horizontal="right" vertical="center"/>
      <protection locked="0"/>
    </xf>
    <xf numFmtId="3" fontId="12" fillId="0" borderId="1" xfId="0" applyNumberFormat="1" applyFont="1" applyFill="1" applyBorder="1" applyAlignment="1" applyProtection="1">
      <alignment horizontal="right" vertical="center"/>
    </xf>
    <xf numFmtId="49" fontId="40" fillId="3" borderId="1" xfId="0" applyNumberFormat="1" applyFont="1" applyFill="1" applyBorder="1" applyAlignment="1" applyProtection="1">
      <alignment horizontal="left" vertical="center" wrapText="1"/>
    </xf>
    <xf numFmtId="3" fontId="11" fillId="3" borderId="1" xfId="0" applyNumberFormat="1" applyFont="1" applyFill="1" applyBorder="1" applyAlignment="1" applyProtection="1">
      <alignment horizontal="right" vertical="center"/>
      <protection locked="0"/>
    </xf>
    <xf numFmtId="3" fontId="11" fillId="0" borderId="1" xfId="0" applyNumberFormat="1" applyFont="1" applyFill="1" applyBorder="1" applyAlignment="1" applyProtection="1">
      <alignment horizontal="right" vertical="center"/>
      <protection locked="0"/>
    </xf>
    <xf numFmtId="3" fontId="12" fillId="0" borderId="1" xfId="0" applyNumberFormat="1" applyFont="1" applyFill="1" applyBorder="1" applyAlignment="1" applyProtection="1">
      <alignment horizontal="right" vertical="center"/>
      <protection locked="0"/>
    </xf>
    <xf numFmtId="186" fontId="35" fillId="0" borderId="1" xfId="3" applyNumberFormat="1" applyFont="1" applyFill="1" applyBorder="1" applyAlignment="1" applyProtection="1">
      <alignment horizontal="right" vertical="center" wrapText="1" shrinkToFit="1"/>
    </xf>
    <xf numFmtId="185" fontId="53" fillId="0" borderId="1" xfId="53" applyNumberFormat="1" applyFont="1" applyBorder="1"/>
    <xf numFmtId="185" fontId="53" fillId="0" borderId="0" xfId="53" applyNumberFormat="1" applyFont="1"/>
    <xf numFmtId="0" fontId="53" fillId="0" borderId="1" xfId="53" applyFont="1" applyBorder="1"/>
    <xf numFmtId="188" fontId="53" fillId="0" borderId="1" xfId="53" applyNumberFormat="1" applyFont="1" applyBorder="1"/>
    <xf numFmtId="49" fontId="40" fillId="3" borderId="9" xfId="0" applyNumberFormat="1" applyFont="1" applyFill="1" applyBorder="1" applyAlignment="1" applyProtection="1">
      <alignment horizontal="left" vertical="center" wrapText="1"/>
    </xf>
    <xf numFmtId="49" fontId="30" fillId="3" borderId="9" xfId="0" applyNumberFormat="1" applyFont="1" applyFill="1" applyBorder="1" applyAlignment="1" applyProtection="1">
      <alignment horizontal="left" vertical="center" wrapText="1"/>
    </xf>
    <xf numFmtId="188" fontId="53" fillId="0" borderId="1" xfId="53" applyNumberFormat="1" applyFont="1" applyBorder="1" applyAlignment="1">
      <alignment vertical="center"/>
    </xf>
    <xf numFmtId="49" fontId="54" fillId="3" borderId="9" xfId="0" applyNumberFormat="1" applyFont="1" applyFill="1" applyBorder="1" applyAlignment="1" applyProtection="1">
      <alignment horizontal="distributed" vertical="center"/>
    </xf>
    <xf numFmtId="49" fontId="54" fillId="0" borderId="1" xfId="0" applyNumberFormat="1" applyFont="1" applyFill="1" applyBorder="1" applyAlignment="1" applyProtection="1">
      <alignment horizontal="distributed" vertical="center" wrapText="1"/>
    </xf>
    <xf numFmtId="49" fontId="32" fillId="0" borderId="8" xfId="49" applyNumberFormat="1" applyFont="1" applyFill="1" applyBorder="1" applyAlignment="1" applyProtection="1">
      <alignment horizontal="left" vertical="center"/>
    </xf>
    <xf numFmtId="0" fontId="32" fillId="0" borderId="1" xfId="49" applyFont="1" applyFill="1" applyBorder="1" applyAlignment="1" applyProtection="1">
      <alignment horizontal="left" vertical="center" wrapText="1"/>
    </xf>
    <xf numFmtId="3" fontId="3" fillId="0" borderId="1" xfId="0" applyNumberFormat="1" applyFont="1" applyFill="1" applyBorder="1" applyAlignment="1" applyProtection="1">
      <alignment horizontal="right" vertical="center"/>
    </xf>
    <xf numFmtId="0" fontId="29" fillId="0" borderId="1" xfId="49" applyFont="1" applyFill="1" applyBorder="1" applyAlignment="1" applyProtection="1">
      <alignment horizontal="left" vertical="center" wrapText="1"/>
    </xf>
    <xf numFmtId="3" fontId="35" fillId="0" borderId="1" xfId="0" applyNumberFormat="1" applyFont="1" applyFill="1" applyBorder="1" applyAlignment="1" applyProtection="1">
      <alignment horizontal="right" vertical="center"/>
    </xf>
    <xf numFmtId="49" fontId="29" fillId="0" borderId="8" xfId="49" applyNumberFormat="1" applyFont="1" applyFill="1" applyBorder="1" applyAlignment="1" applyProtection="1">
      <alignment horizontal="left" vertical="center"/>
    </xf>
    <xf numFmtId="3" fontId="35" fillId="0" borderId="1" xfId="0" applyNumberFormat="1" applyFont="1" applyFill="1" applyBorder="1" applyAlignment="1" applyProtection="1">
      <alignment horizontal="right" vertical="center"/>
      <protection locked="0"/>
    </xf>
    <xf numFmtId="49" fontId="29" fillId="0" borderId="8" xfId="49" applyNumberFormat="1" applyFont="1" applyBorder="1" applyAlignment="1" applyProtection="1">
      <alignment horizontal="left" vertical="center"/>
    </xf>
    <xf numFmtId="0" fontId="29" fillId="2" borderId="1" xfId="49" applyFont="1" applyFill="1" applyBorder="1" applyAlignment="1" applyProtection="1">
      <alignment horizontal="left" vertical="center" wrapText="1"/>
    </xf>
    <xf numFmtId="0" fontId="29" fillId="0" borderId="1" xfId="50" applyFont="1" applyFill="1" applyBorder="1" applyAlignment="1" applyProtection="1">
      <alignment horizontal="left" vertical="center" wrapText="1"/>
    </xf>
    <xf numFmtId="3" fontId="3" fillId="0" borderId="1" xfId="0" applyNumberFormat="1" applyFont="1" applyFill="1" applyBorder="1" applyAlignment="1" applyProtection="1">
      <alignment horizontal="right" vertical="center"/>
      <protection locked="0"/>
    </xf>
    <xf numFmtId="0" fontId="32" fillId="0" borderId="1" xfId="50" applyFont="1" applyFill="1" applyBorder="1" applyAlignment="1" applyProtection="1">
      <alignment horizontal="left" vertical="center" wrapText="1"/>
    </xf>
    <xf numFmtId="185" fontId="35" fillId="0" borderId="1" xfId="1" applyNumberFormat="1" applyFont="1" applyFill="1" applyBorder="1" applyAlignment="1" applyProtection="1">
      <alignment horizontal="right" vertical="center" wrapText="1"/>
    </xf>
    <xf numFmtId="49" fontId="32" fillId="0" borderId="8" xfId="49" applyNumberFormat="1" applyFont="1" applyFill="1" applyBorder="1" applyAlignment="1" applyProtection="1">
      <alignment horizontal="distributed" vertical="center" indent="1"/>
    </xf>
    <xf numFmtId="0" fontId="32" fillId="0" borderId="1" xfId="49" applyFont="1" applyFill="1" applyBorder="1" applyAlignment="1" applyProtection="1">
      <alignment horizontal="distributed" vertical="center" wrapText="1" indent="1"/>
    </xf>
    <xf numFmtId="185" fontId="3" fillId="0" borderId="1" xfId="1" applyNumberFormat="1" applyFont="1" applyFill="1" applyBorder="1" applyAlignment="1" applyProtection="1">
      <alignment horizontal="right" vertical="center" wrapText="1"/>
    </xf>
    <xf numFmtId="185" fontId="8" fillId="2" borderId="0" xfId="49" applyNumberFormat="1" applyFill="1" applyProtection="1">
      <alignment vertical="center"/>
    </xf>
    <xf numFmtId="0" fontId="37" fillId="0" borderId="0" xfId="49" applyFont="1">
      <alignment vertical="center"/>
    </xf>
    <xf numFmtId="0" fontId="41" fillId="0" borderId="0" xfId="49" applyFont="1" applyAlignment="1">
      <alignment horizontal="center" vertical="center"/>
    </xf>
    <xf numFmtId="184" fontId="8" fillId="0" borderId="0" xfId="49" applyNumberFormat="1">
      <alignment vertical="center"/>
    </xf>
    <xf numFmtId="0" fontId="37" fillId="0" borderId="0" xfId="49" applyFont="1" applyFill="1">
      <alignment vertical="center"/>
    </xf>
    <xf numFmtId="0" fontId="29" fillId="0" borderId="0" xfId="49" applyFont="1" applyFill="1">
      <alignment vertical="center"/>
    </xf>
    <xf numFmtId="0" fontId="55" fillId="0" borderId="0" xfId="49" applyFont="1" applyFill="1">
      <alignment vertical="center"/>
    </xf>
    <xf numFmtId="184" fontId="29" fillId="0" borderId="0" xfId="49" applyNumberFormat="1" applyFont="1" applyFill="1" applyAlignment="1">
      <alignment horizontal="right" vertical="center"/>
    </xf>
    <xf numFmtId="184" fontId="32" fillId="0" borderId="8" xfId="49" applyNumberFormat="1" applyFont="1" applyFill="1" applyBorder="1" applyAlignment="1">
      <alignment horizontal="center" vertical="center" wrapText="1"/>
    </xf>
    <xf numFmtId="0" fontId="32" fillId="0" borderId="1" xfId="49" applyFont="1" applyFill="1" applyBorder="1" applyAlignment="1">
      <alignment horizontal="distributed" vertical="center" wrapText="1" indent="3"/>
    </xf>
    <xf numFmtId="0" fontId="56" fillId="0" borderId="0" xfId="62" applyFont="1" applyFill="1" applyAlignment="1">
      <alignment vertical="center" wrapText="1"/>
    </xf>
    <xf numFmtId="186" fontId="3" fillId="0" borderId="1" xfId="3" applyNumberFormat="1" applyFont="1" applyFill="1" applyBorder="1" applyAlignment="1" applyProtection="1">
      <alignment horizontal="right" vertical="center" wrapText="1" shrinkToFit="1"/>
      <protection locked="0"/>
    </xf>
    <xf numFmtId="0" fontId="37" fillId="0" borderId="0" xfId="50" applyFont="1" applyFill="1">
      <alignment vertical="center"/>
    </xf>
    <xf numFmtId="186" fontId="3" fillId="0" borderId="1" xfId="3" applyNumberFormat="1" applyFont="1" applyFill="1" applyBorder="1" applyAlignment="1" applyProtection="1">
      <alignment horizontal="right" vertical="center" wrapText="1"/>
      <protection locked="0"/>
    </xf>
    <xf numFmtId="186" fontId="35" fillId="0" borderId="1" xfId="3" applyNumberFormat="1" applyFont="1" applyFill="1" applyBorder="1" applyAlignment="1" applyProtection="1">
      <alignment horizontal="right" vertical="center" wrapText="1"/>
      <protection locked="0"/>
    </xf>
    <xf numFmtId="0" fontId="29" fillId="3" borderId="9" xfId="0" applyFont="1" applyFill="1" applyBorder="1" applyAlignment="1" applyProtection="1">
      <alignment vertical="center"/>
    </xf>
    <xf numFmtId="0" fontId="32" fillId="0" borderId="8" xfId="49" applyFont="1" applyFill="1" applyBorder="1" applyAlignment="1">
      <alignment horizontal="left" vertical="center"/>
    </xf>
    <xf numFmtId="0" fontId="32" fillId="0" borderId="1" xfId="50" applyFont="1" applyFill="1" applyBorder="1" applyAlignment="1">
      <alignment horizontal="left" vertical="center"/>
    </xf>
    <xf numFmtId="0" fontId="29" fillId="0" borderId="8" xfId="49" applyFont="1" applyFill="1" applyBorder="1" applyAlignment="1">
      <alignment horizontal="left" vertical="center"/>
    </xf>
    <xf numFmtId="0" fontId="29" fillId="0" borderId="1" xfId="49" applyFont="1" applyFill="1" applyBorder="1" applyAlignment="1">
      <alignment horizontal="left" vertical="center"/>
    </xf>
    <xf numFmtId="0" fontId="29" fillId="0" borderId="8" xfId="49" applyFont="1" applyBorder="1" applyAlignment="1">
      <alignment horizontal="left" vertical="center"/>
    </xf>
    <xf numFmtId="0" fontId="29" fillId="2" borderId="1" xfId="49" applyFont="1" applyFill="1" applyBorder="1" applyAlignment="1">
      <alignment horizontal="left" vertical="center"/>
    </xf>
    <xf numFmtId="0" fontId="29" fillId="0" borderId="8" xfId="49" applyFont="1" applyFill="1" applyBorder="1">
      <alignment vertical="center"/>
    </xf>
    <xf numFmtId="0" fontId="29" fillId="0" borderId="1" xfId="49" applyFont="1" applyFill="1" applyBorder="1" applyAlignment="1">
      <alignment vertical="center"/>
    </xf>
    <xf numFmtId="189" fontId="35" fillId="0" borderId="1" xfId="1" applyNumberFormat="1" applyFont="1" applyFill="1" applyBorder="1" applyAlignment="1">
      <alignment horizontal="right" vertical="center" wrapText="1"/>
    </xf>
    <xf numFmtId="0" fontId="32" fillId="0" borderId="1" xfId="49" applyFont="1" applyFill="1" applyBorder="1" applyAlignment="1">
      <alignment horizontal="distributed" vertical="center" indent="1"/>
    </xf>
    <xf numFmtId="189" fontId="3" fillId="0" borderId="1" xfId="1" applyNumberFormat="1" applyFont="1" applyFill="1" applyBorder="1" applyAlignment="1">
      <alignment horizontal="right" vertical="center" wrapText="1"/>
    </xf>
    <xf numFmtId="0" fontId="0" fillId="0" borderId="0" xfId="0" applyFont="1" applyFill="1" applyBorder="1" applyAlignment="1"/>
    <xf numFmtId="184" fontId="8" fillId="0" borderId="0" xfId="49" applyNumberFormat="1" applyFill="1" applyProtection="1">
      <alignment vertical="center"/>
    </xf>
    <xf numFmtId="0" fontId="52" fillId="0" borderId="0" xfId="0" applyFont="1" applyFill="1" applyBorder="1" applyAlignment="1">
      <alignment horizontal="center" vertical="center"/>
    </xf>
    <xf numFmtId="186" fontId="35" fillId="0" borderId="1" xfId="3" applyNumberFormat="1" applyFont="1" applyFill="1" applyBorder="1" applyAlignment="1" applyProtection="1">
      <alignment horizontal="right" vertical="center" wrapText="1" shrinkToFit="1"/>
      <protection locked="0"/>
    </xf>
    <xf numFmtId="3" fontId="57" fillId="0" borderId="10" xfId="0" applyNumberFormat="1" applyFont="1" applyFill="1" applyBorder="1" applyAlignment="1">
      <alignment horizontal="right" vertical="center"/>
    </xf>
    <xf numFmtId="3" fontId="57" fillId="0" borderId="11" xfId="0" applyNumberFormat="1" applyFont="1" applyFill="1" applyBorder="1" applyAlignment="1">
      <alignment horizontal="right" vertical="center"/>
    </xf>
    <xf numFmtId="3" fontId="57" fillId="0" borderId="12" xfId="0" applyNumberFormat="1" applyFont="1" applyFill="1" applyBorder="1" applyAlignment="1">
      <alignment horizontal="right" vertical="center"/>
    </xf>
    <xf numFmtId="185" fontId="53" fillId="0" borderId="1" xfId="53" applyNumberFormat="1" applyFont="1" applyBorder="1" applyAlignment="1">
      <alignment vertical="center"/>
    </xf>
    <xf numFmtId="49" fontId="40" fillId="0" borderId="8" xfId="63" applyNumberFormat="1" applyFont="1" applyFill="1" applyBorder="1" applyAlignment="1" applyProtection="1">
      <alignment horizontal="left" vertical="center"/>
    </xf>
    <xf numFmtId="49" fontId="30" fillId="0" borderId="8" xfId="63" applyNumberFormat="1" applyFont="1" applyBorder="1" applyAlignment="1" applyProtection="1">
      <alignment horizontal="left" vertical="center"/>
    </xf>
    <xf numFmtId="49" fontId="30" fillId="0" borderId="8" xfId="63" applyNumberFormat="1" applyFont="1" applyFill="1" applyBorder="1" applyAlignment="1" applyProtection="1">
      <alignment horizontal="left" vertical="center"/>
    </xf>
    <xf numFmtId="185" fontId="58" fillId="0" borderId="1" xfId="0" applyNumberFormat="1" applyFont="1" applyFill="1" applyBorder="1" applyAlignment="1" applyProtection="1">
      <alignment vertical="center"/>
      <protection locked="0"/>
    </xf>
    <xf numFmtId="0" fontId="8" fillId="0" borderId="8" xfId="49" applyFill="1" applyBorder="1" applyAlignment="1" applyProtection="1">
      <alignment horizontal="left" vertical="center"/>
    </xf>
    <xf numFmtId="3" fontId="8" fillId="0" borderId="0" xfId="49" applyNumberFormat="1" applyFill="1" applyProtection="1">
      <alignment vertical="center"/>
    </xf>
    <xf numFmtId="0" fontId="1" fillId="0" borderId="0" xfId="0" applyFont="1" applyFill="1" applyBorder="1" applyAlignment="1"/>
    <xf numFmtId="0" fontId="5" fillId="0" borderId="0" xfId="49" applyFont="1">
      <alignment vertical="center"/>
    </xf>
    <xf numFmtId="0" fontId="59" fillId="0" borderId="0" xfId="49" applyFont="1" applyAlignment="1">
      <alignment horizontal="center" vertical="center"/>
    </xf>
    <xf numFmtId="0" fontId="14" fillId="0" borderId="0" xfId="49" applyFont="1">
      <alignment vertical="center"/>
    </xf>
    <xf numFmtId="184" fontId="14" fillId="0" borderId="0" xfId="49" applyNumberFormat="1" applyFont="1">
      <alignment vertical="center"/>
    </xf>
    <xf numFmtId="0" fontId="60" fillId="0" borderId="0" xfId="0" applyFont="1" applyFill="1" applyBorder="1" applyAlignment="1">
      <alignment horizontal="center" vertical="center"/>
    </xf>
    <xf numFmtId="0" fontId="5" fillId="0" borderId="0" xfId="49" applyFont="1" applyFill="1">
      <alignment vertical="center"/>
    </xf>
    <xf numFmtId="0" fontId="35" fillId="0" borderId="0" xfId="49" applyFont="1" applyFill="1">
      <alignment vertical="center"/>
    </xf>
    <xf numFmtId="0" fontId="61" fillId="0" borderId="0" xfId="49" applyFont="1" applyFill="1">
      <alignment vertical="center"/>
    </xf>
    <xf numFmtId="184" fontId="35" fillId="0" borderId="0" xfId="49" applyNumberFormat="1" applyFont="1" applyFill="1" applyAlignment="1">
      <alignment horizontal="right" vertical="center"/>
    </xf>
    <xf numFmtId="184" fontId="3" fillId="0" borderId="8" xfId="49" applyNumberFormat="1" applyFont="1" applyFill="1" applyBorder="1" applyAlignment="1">
      <alignment horizontal="center" vertical="center" wrapText="1"/>
    </xf>
    <xf numFmtId="0" fontId="3" fillId="0" borderId="1" xfId="49" applyFont="1" applyFill="1" applyBorder="1" applyAlignment="1">
      <alignment horizontal="distributed" vertical="center" wrapText="1" indent="3"/>
    </xf>
    <xf numFmtId="184" fontId="3" fillId="0" borderId="1" xfId="49" applyNumberFormat="1" applyFont="1" applyFill="1" applyBorder="1" applyAlignment="1">
      <alignment horizontal="center" vertical="center" wrapText="1"/>
    </xf>
    <xf numFmtId="0" fontId="12" fillId="3" borderId="9" xfId="0" applyFont="1" applyFill="1" applyBorder="1" applyAlignment="1" applyProtection="1">
      <alignment horizontal="left" vertical="center"/>
    </xf>
    <xf numFmtId="49" fontId="11" fillId="0" borderId="1" xfId="0" applyNumberFormat="1" applyFont="1" applyFill="1" applyBorder="1" applyAlignment="1" applyProtection="1">
      <alignment horizontal="left" vertical="center" wrapText="1"/>
    </xf>
    <xf numFmtId="185" fontId="11" fillId="0" borderId="1" xfId="0" applyNumberFormat="1" applyFont="1" applyFill="1" applyBorder="1" applyAlignment="1" applyProtection="1">
      <alignment horizontal="right" vertical="center"/>
      <protection locked="0"/>
    </xf>
    <xf numFmtId="49" fontId="12" fillId="0" borderId="1" xfId="0" applyNumberFormat="1" applyFont="1" applyFill="1" applyBorder="1" applyAlignment="1" applyProtection="1">
      <alignment horizontal="left" vertical="center" wrapText="1"/>
    </xf>
    <xf numFmtId="185" fontId="57" fillId="0" borderId="11" xfId="0" applyNumberFormat="1" applyFont="1" applyFill="1" applyBorder="1" applyAlignment="1">
      <alignment horizontal="right" vertical="center"/>
    </xf>
    <xf numFmtId="185" fontId="53" fillId="0" borderId="1" xfId="53" applyNumberFormat="1" applyFont="1" applyBorder="1" applyAlignment="1">
      <alignment horizontal="right" vertical="center"/>
    </xf>
    <xf numFmtId="185" fontId="57" fillId="0" borderId="13" xfId="0" applyNumberFormat="1" applyFont="1" applyFill="1" applyBorder="1" applyAlignment="1">
      <alignment horizontal="right" vertical="center"/>
    </xf>
    <xf numFmtId="185" fontId="57" fillId="0" borderId="14" xfId="0" applyNumberFormat="1" applyFont="1" applyFill="1" applyBorder="1" applyAlignment="1">
      <alignment horizontal="right" vertical="center"/>
    </xf>
    <xf numFmtId="185" fontId="12" fillId="0" borderId="1" xfId="0" applyNumberFormat="1" applyFont="1" applyFill="1" applyBorder="1" applyAlignment="1" applyProtection="1">
      <alignment horizontal="right" vertical="center"/>
      <protection locked="0"/>
    </xf>
    <xf numFmtId="0" fontId="35" fillId="3" borderId="9" xfId="0" applyFont="1" applyFill="1" applyBorder="1" applyAlignment="1" applyProtection="1">
      <alignment vertical="center"/>
    </xf>
    <xf numFmtId="49" fontId="3" fillId="0" borderId="1" xfId="0" applyNumberFormat="1" applyFont="1" applyFill="1" applyBorder="1" applyAlignment="1" applyProtection="1">
      <alignment vertical="center" wrapText="1"/>
    </xf>
    <xf numFmtId="49" fontId="35" fillId="0" borderId="1" xfId="0" applyNumberFormat="1" applyFont="1" applyFill="1" applyBorder="1" applyAlignment="1" applyProtection="1">
      <alignment vertical="center" wrapText="1"/>
    </xf>
    <xf numFmtId="0" fontId="62" fillId="0" borderId="1" xfId="0" applyFont="1" applyFill="1" applyBorder="1" applyAlignment="1" applyProtection="1">
      <alignment vertical="center"/>
      <protection locked="0"/>
    </xf>
    <xf numFmtId="49" fontId="3" fillId="3" borderId="9" xfId="0" applyNumberFormat="1" applyFont="1" applyFill="1" applyBorder="1" applyAlignment="1" applyProtection="1">
      <alignment horizontal="distributed" vertical="center"/>
    </xf>
    <xf numFmtId="49" fontId="3" fillId="0" borderId="1" xfId="0" applyNumberFormat="1" applyFont="1" applyFill="1" applyBorder="1" applyAlignment="1" applyProtection="1">
      <alignment horizontal="distributed" vertical="center" wrapText="1"/>
    </xf>
    <xf numFmtId="0" fontId="3" fillId="0" borderId="8" xfId="49" applyFont="1" applyFill="1" applyBorder="1" applyAlignment="1">
      <alignment horizontal="left" vertical="center"/>
    </xf>
    <xf numFmtId="185" fontId="62" fillId="0" borderId="15" xfId="0" applyNumberFormat="1" applyFont="1" applyFill="1" applyBorder="1" applyAlignment="1">
      <alignment horizontal="right" vertical="center"/>
    </xf>
    <xf numFmtId="0" fontId="3" fillId="0" borderId="8" xfId="49" applyFont="1" applyFill="1" applyBorder="1" applyAlignment="1" applyProtection="1">
      <alignment horizontal="left" vertical="center"/>
    </xf>
    <xf numFmtId="0" fontId="3" fillId="0" borderId="1" xfId="50" applyFont="1" applyFill="1" applyBorder="1" applyAlignment="1" applyProtection="1">
      <alignment horizontal="left" vertical="center"/>
    </xf>
    <xf numFmtId="0" fontId="35" fillId="0" borderId="8" xfId="49" applyFont="1" applyFill="1" applyBorder="1" applyAlignment="1" applyProtection="1">
      <alignment horizontal="left" vertical="center"/>
    </xf>
    <xf numFmtId="0" fontId="35" fillId="0" borderId="1" xfId="49" applyFont="1" applyFill="1" applyBorder="1" applyAlignment="1" applyProtection="1">
      <alignment horizontal="left" vertical="center"/>
    </xf>
    <xf numFmtId="185" fontId="58" fillId="0" borderId="15" xfId="0" applyNumberFormat="1" applyFont="1" applyFill="1" applyBorder="1" applyAlignment="1">
      <alignment horizontal="right" vertical="center"/>
    </xf>
    <xf numFmtId="0" fontId="53" fillId="0" borderId="1" xfId="0" applyFont="1" applyFill="1" applyBorder="1" applyAlignment="1">
      <alignment vertical="center" wrapText="1"/>
    </xf>
    <xf numFmtId="0" fontId="29" fillId="0" borderId="1" xfId="49" applyFont="1" applyFill="1" applyBorder="1" applyAlignment="1" applyProtection="1">
      <alignment horizontal="left" vertical="center"/>
    </xf>
    <xf numFmtId="0" fontId="35" fillId="0" borderId="8" xfId="49" applyFont="1" applyFill="1" applyBorder="1">
      <alignment vertical="center"/>
    </xf>
    <xf numFmtId="0" fontId="3" fillId="0" borderId="1" xfId="49" applyFont="1" applyFill="1" applyBorder="1" applyAlignment="1">
      <alignment horizontal="distributed" vertical="center" indent="1"/>
    </xf>
    <xf numFmtId="3" fontId="14" fillId="0" borderId="0" xfId="49" applyNumberFormat="1" applyFont="1">
      <alignment vertical="center"/>
    </xf>
    <xf numFmtId="0" fontId="0" fillId="0" borderId="0" xfId="0" applyFont="1" applyFill="1" applyBorder="1" applyAlignment="1">
      <alignment vertical="center"/>
    </xf>
    <xf numFmtId="0" fontId="63" fillId="0" borderId="0" xfId="0" applyFont="1" applyFill="1" applyBorder="1" applyAlignment="1">
      <alignment horizontal="center" vertical="center"/>
    </xf>
    <xf numFmtId="0" fontId="63" fillId="0" borderId="16" xfId="0" applyFont="1" applyFill="1" applyBorder="1" applyAlignment="1">
      <alignment horizontal="center" vertical="center"/>
    </xf>
    <xf numFmtId="0" fontId="32" fillId="0" borderId="2" xfId="60" applyFont="1" applyBorder="1" applyAlignment="1">
      <alignment horizontal="center" vertical="center"/>
    </xf>
    <xf numFmtId="0" fontId="32" fillId="0" borderId="8" xfId="60" applyFont="1" applyBorder="1" applyAlignment="1">
      <alignment horizontal="center" vertical="center"/>
    </xf>
    <xf numFmtId="0" fontId="32" fillId="0" borderId="17" xfId="60" applyFont="1" applyBorder="1" applyAlignment="1">
      <alignment horizontal="center" vertical="center"/>
    </xf>
    <xf numFmtId="0" fontId="32" fillId="0" borderId="6" xfId="60" applyFont="1" applyBorder="1" applyAlignment="1">
      <alignment horizontal="center" vertical="center"/>
    </xf>
    <xf numFmtId="49" fontId="32" fillId="0" borderId="1" xfId="61" applyNumberFormat="1" applyFont="1" applyFill="1" applyBorder="1" applyAlignment="1" applyProtection="1">
      <alignment horizontal="center" vertical="center"/>
    </xf>
    <xf numFmtId="0" fontId="64" fillId="0" borderId="1" xfId="0" applyFont="1" applyFill="1" applyBorder="1" applyAlignment="1">
      <alignment horizontal="right"/>
    </xf>
    <xf numFmtId="0" fontId="64" fillId="0" borderId="1" xfId="0" applyFont="1" applyFill="1" applyBorder="1" applyAlignment="1"/>
    <xf numFmtId="10" fontId="64" fillId="0" borderId="1" xfId="0" applyNumberFormat="1" applyFont="1" applyFill="1" applyBorder="1" applyAlignment="1"/>
    <xf numFmtId="0" fontId="35" fillId="0" borderId="1" xfId="0" applyFont="1" applyFill="1" applyBorder="1" applyAlignment="1">
      <alignment horizontal="right"/>
    </xf>
    <xf numFmtId="0" fontId="16" fillId="0" borderId="1" xfId="0" applyFont="1" applyFill="1" applyBorder="1" applyAlignment="1"/>
    <xf numFmtId="10" fontId="16" fillId="0" borderId="1" xfId="0" applyNumberFormat="1" applyFont="1" applyFill="1" applyBorder="1" applyAlignment="1"/>
    <xf numFmtId="0" fontId="65" fillId="0" borderId="0" xfId="0" applyFont="1" applyFill="1" applyBorder="1" applyAlignment="1">
      <alignment horizontal="left" vertical="top" wrapText="1"/>
    </xf>
    <xf numFmtId="0" fontId="66" fillId="0" borderId="0" xfId="59" applyFont="1" applyAlignment="1"/>
    <xf numFmtId="0" fontId="30" fillId="0" borderId="0" xfId="0" applyFont="1" applyFill="1" applyAlignment="1">
      <alignment horizontal="right" vertical="center"/>
    </xf>
    <xf numFmtId="0" fontId="32" fillId="0" borderId="1" xfId="60" applyFont="1" applyBorder="1" applyAlignment="1">
      <alignment horizontal="center" vertical="center" wrapText="1"/>
    </xf>
    <xf numFmtId="0" fontId="32" fillId="0" borderId="1" xfId="0" applyFont="1" applyFill="1" applyBorder="1" applyAlignment="1">
      <alignment horizontal="left" vertical="center"/>
    </xf>
    <xf numFmtId="185" fontId="32" fillId="0" borderId="1" xfId="1" applyNumberFormat="1" applyFont="1" applyBorder="1" applyAlignment="1">
      <alignment horizontal="right" vertical="center" wrapText="1"/>
    </xf>
    <xf numFmtId="0" fontId="8" fillId="0" borderId="0" xfId="49" applyFont="1" applyFill="1">
      <alignment vertical="center"/>
    </xf>
    <xf numFmtId="0" fontId="8" fillId="0" borderId="0" xfId="49" applyFont="1">
      <alignment vertical="center"/>
    </xf>
    <xf numFmtId="184" fontId="8" fillId="0" borderId="0" xfId="49" applyNumberFormat="1" applyFont="1">
      <alignment vertical="center"/>
    </xf>
    <xf numFmtId="185" fontId="8" fillId="0" borderId="0" xfId="49" applyNumberFormat="1">
      <alignment vertical="center"/>
    </xf>
    <xf numFmtId="0" fontId="10" fillId="0" borderId="0" xfId="0" applyFont="1" applyAlignment="1"/>
    <xf numFmtId="0" fontId="51" fillId="0" borderId="0" xfId="55" applyFont="1" applyAlignment="1">
      <alignment horizontal="center" vertical="center"/>
    </xf>
    <xf numFmtId="0" fontId="67" fillId="0" borderId="0" xfId="55" applyFont="1" applyAlignment="1">
      <alignment horizontal="center" vertical="center"/>
    </xf>
    <xf numFmtId="0" fontId="10" fillId="0" borderId="0" xfId="55" applyFont="1" applyAlignment="1">
      <alignment horizontal="right"/>
    </xf>
    <xf numFmtId="184" fontId="32" fillId="0" borderId="18" xfId="49" applyNumberFormat="1" applyFont="1" applyBorder="1" applyAlignment="1">
      <alignment horizontal="center" vertical="center" wrapText="1"/>
    </xf>
    <xf numFmtId="0" fontId="40" fillId="0" borderId="1" xfId="0" applyFont="1" applyFill="1" applyBorder="1" applyAlignment="1">
      <alignment horizontal="left" vertical="center" wrapText="1"/>
    </xf>
    <xf numFmtId="185" fontId="40" fillId="0" borderId="17" xfId="0" applyNumberFormat="1" applyFont="1" applyFill="1" applyBorder="1" applyAlignment="1">
      <alignment vertical="center" wrapText="1"/>
    </xf>
    <xf numFmtId="185" fontId="40" fillId="0" borderId="1" xfId="0" applyNumberFormat="1" applyFont="1" applyFill="1" applyBorder="1" applyAlignment="1">
      <alignment vertical="center" wrapText="1"/>
    </xf>
    <xf numFmtId="185" fontId="30" fillId="0" borderId="17" xfId="0" applyNumberFormat="1" applyFont="1" applyFill="1" applyBorder="1" applyAlignment="1">
      <alignment vertical="center" wrapText="1"/>
    </xf>
    <xf numFmtId="185" fontId="30" fillId="0" borderId="1" xfId="0" applyNumberFormat="1" applyFont="1" applyFill="1" applyBorder="1" applyAlignment="1">
      <alignment vertical="center" wrapText="1"/>
    </xf>
    <xf numFmtId="0" fontId="66" fillId="0" borderId="1" xfId="57" applyFont="1" applyFill="1" applyBorder="1" applyAlignment="1">
      <alignment horizontal="left" vertical="center" wrapText="1"/>
    </xf>
    <xf numFmtId="188" fontId="46" fillId="0" borderId="1" xfId="0" applyNumberFormat="1" applyFont="1" applyFill="1" applyBorder="1" applyAlignment="1">
      <alignment horizontal="center" vertical="center" wrapText="1"/>
    </xf>
    <xf numFmtId="0" fontId="51" fillId="0" borderId="0" xfId="55" applyFont="1" applyFill="1" applyBorder="1" applyAlignment="1">
      <alignment horizontal="center" vertical="center"/>
    </xf>
    <xf numFmtId="0" fontId="30" fillId="0" borderId="0" xfId="55" applyFont="1" applyBorder="1" applyAlignment="1">
      <alignment horizontal="left" vertical="center"/>
    </xf>
    <xf numFmtId="0" fontId="30" fillId="0" borderId="0" xfId="55" applyFont="1" applyBorder="1" applyAlignment="1">
      <alignment horizontal="right" vertical="center"/>
    </xf>
    <xf numFmtId="178" fontId="40" fillId="0" borderId="1" xfId="56" applyNumberFormat="1" applyFont="1" applyFill="1" applyBorder="1" applyAlignment="1">
      <alignment horizontal="left" vertical="center"/>
    </xf>
    <xf numFmtId="185" fontId="40" fillId="0" borderId="1" xfId="56" applyNumberFormat="1" applyFont="1" applyFill="1" applyBorder="1" applyAlignment="1">
      <alignment horizontal="right" vertical="center" wrapText="1"/>
    </xf>
    <xf numFmtId="178" fontId="30" fillId="0" borderId="1" xfId="56" applyNumberFormat="1" applyFont="1" applyFill="1" applyBorder="1" applyAlignment="1">
      <alignment horizontal="left" vertical="center"/>
    </xf>
    <xf numFmtId="185" fontId="30" fillId="0" borderId="1" xfId="56" applyNumberFormat="1" applyFont="1" applyFill="1" applyBorder="1" applyAlignment="1">
      <alignment horizontal="right" vertical="center" wrapText="1"/>
    </xf>
    <xf numFmtId="178" fontId="68" fillId="0" borderId="1" xfId="56" applyNumberFormat="1" applyFont="1" applyFill="1" applyBorder="1" applyAlignment="1">
      <alignment horizontal="left" vertical="center"/>
    </xf>
    <xf numFmtId="0" fontId="40" fillId="0" borderId="1" xfId="56" applyFont="1" applyFill="1" applyBorder="1" applyAlignment="1">
      <alignment horizontal="center" vertical="center"/>
    </xf>
    <xf numFmtId="0" fontId="10" fillId="0" borderId="0" xfId="0" applyFont="1" applyFill="1" applyAlignment="1" applyProtection="1"/>
    <xf numFmtId="0" fontId="31" fillId="0" borderId="0" xfId="49" applyFont="1">
      <alignment vertical="center"/>
    </xf>
    <xf numFmtId="0" fontId="22" fillId="0" borderId="0" xfId="49" applyFont="1" applyFill="1" applyAlignment="1" applyProtection="1">
      <alignment horizontal="center" vertical="center"/>
    </xf>
    <xf numFmtId="185" fontId="22" fillId="0" borderId="0" xfId="49" applyNumberFormat="1" applyFont="1" applyFill="1" applyAlignment="1" applyProtection="1">
      <alignment horizontal="center" vertical="center"/>
    </xf>
    <xf numFmtId="0" fontId="37" fillId="2" borderId="0" xfId="49" applyFont="1" applyFill="1">
      <alignment vertical="center"/>
    </xf>
    <xf numFmtId="0" fontId="30" fillId="0" borderId="0" xfId="49" applyFont="1">
      <alignment vertical="center"/>
    </xf>
    <xf numFmtId="0" fontId="55" fillId="2" borderId="0" xfId="49" applyFont="1" applyFill="1">
      <alignment vertical="center"/>
    </xf>
    <xf numFmtId="185" fontId="29" fillId="2" borderId="0" xfId="49" applyNumberFormat="1" applyFont="1" applyFill="1" applyBorder="1" applyAlignment="1">
      <alignment horizontal="right" vertical="center"/>
    </xf>
    <xf numFmtId="184" fontId="29" fillId="2" borderId="0" xfId="49" applyNumberFormat="1" applyFont="1" applyFill="1" applyBorder="1" applyAlignment="1">
      <alignment horizontal="right" vertical="center"/>
    </xf>
    <xf numFmtId="184" fontId="32" fillId="2" borderId="1" xfId="49" applyNumberFormat="1" applyFont="1" applyFill="1" applyBorder="1" applyAlignment="1">
      <alignment horizontal="center" vertical="center" wrapText="1"/>
    </xf>
    <xf numFmtId="0" fontId="32" fillId="2" borderId="1" xfId="49" applyFont="1" applyFill="1" applyBorder="1" applyAlignment="1">
      <alignment horizontal="distributed" vertical="center" wrapText="1" indent="3"/>
    </xf>
    <xf numFmtId="185" fontId="32" fillId="2" borderId="1" xfId="49" applyNumberFormat="1" applyFont="1" applyFill="1" applyBorder="1" applyAlignment="1">
      <alignment horizontal="center" vertical="center" wrapText="1"/>
    </xf>
    <xf numFmtId="185" fontId="8" fillId="2" borderId="0" xfId="52" applyNumberFormat="1" applyFont="1" applyFill="1" applyAlignment="1">
      <alignment horizontal="center" vertical="center" wrapText="1"/>
    </xf>
    <xf numFmtId="0" fontId="40" fillId="3" borderId="1" xfId="0" applyFont="1" applyFill="1" applyBorder="1" applyAlignment="1" applyProtection="1">
      <alignment horizontal="left" vertical="center"/>
    </xf>
    <xf numFmtId="3" fontId="69" fillId="0" borderId="1" xfId="0" applyNumberFormat="1" applyFont="1" applyFill="1" applyBorder="1" applyAlignment="1" applyProtection="1">
      <alignment horizontal="right" vertical="center"/>
      <protection locked="0"/>
    </xf>
    <xf numFmtId="185" fontId="69" fillId="0" borderId="1" xfId="0" applyNumberFormat="1" applyFont="1" applyFill="1" applyBorder="1" applyAlignment="1" applyProtection="1">
      <alignment horizontal="right" vertical="center"/>
      <protection locked="0"/>
    </xf>
    <xf numFmtId="186" fontId="70" fillId="0" borderId="1" xfId="3" applyNumberFormat="1" applyFont="1" applyFill="1" applyBorder="1" applyAlignment="1" applyProtection="1">
      <alignment horizontal="right" vertical="center" wrapText="1" shrinkToFit="1"/>
      <protection locked="0"/>
    </xf>
    <xf numFmtId="10" fontId="8" fillId="0" borderId="0" xfId="49" applyNumberFormat="1">
      <alignment vertical="center"/>
    </xf>
    <xf numFmtId="0" fontId="30" fillId="3" borderId="1" xfId="0" applyFont="1" applyFill="1" applyBorder="1" applyAlignment="1" applyProtection="1">
      <alignment horizontal="left" vertical="center"/>
    </xf>
    <xf numFmtId="188" fontId="49" fillId="0" borderId="1" xfId="53" applyNumberFormat="1" applyFont="1" applyFill="1" applyBorder="1" applyAlignment="1"/>
    <xf numFmtId="185" fontId="49" fillId="0" borderId="1" xfId="53" applyNumberFormat="1" applyFont="1" applyFill="1" applyBorder="1" applyAlignment="1"/>
    <xf numFmtId="186" fontId="34" fillId="0" borderId="1" xfId="3" applyNumberFormat="1" applyFont="1" applyFill="1" applyBorder="1" applyAlignment="1" applyProtection="1">
      <alignment horizontal="right" vertical="center" wrapText="1" shrinkToFit="1"/>
      <protection locked="0"/>
    </xf>
    <xf numFmtId="3" fontId="19" fillId="0" borderId="1" xfId="0" applyNumberFormat="1" applyFont="1" applyFill="1" applyBorder="1" applyAlignment="1" applyProtection="1">
      <alignment horizontal="right" vertical="center"/>
      <protection locked="0"/>
    </xf>
    <xf numFmtId="185" fontId="19" fillId="0" borderId="1" xfId="0" applyNumberFormat="1" applyFont="1" applyFill="1" applyBorder="1" applyAlignment="1" applyProtection="1">
      <alignment horizontal="right" vertical="center"/>
      <protection locked="0"/>
    </xf>
    <xf numFmtId="0" fontId="29" fillId="3" borderId="1" xfId="0" applyFont="1" applyFill="1" applyBorder="1" applyAlignment="1" applyProtection="1">
      <alignment horizontal="left" vertical="center"/>
      <protection locked="0"/>
    </xf>
    <xf numFmtId="0" fontId="30" fillId="3" borderId="1" xfId="0" applyFont="1" applyFill="1" applyBorder="1" applyAlignment="1" applyProtection="1">
      <alignment horizontal="left" vertical="center"/>
      <protection locked="0"/>
    </xf>
    <xf numFmtId="188" fontId="49" fillId="0" borderId="1" xfId="53" applyNumberFormat="1" applyFont="1" applyFill="1" applyBorder="1" applyAlignment="1">
      <alignment horizontal="right"/>
    </xf>
    <xf numFmtId="185" fontId="49" fillId="0" borderId="1" xfId="53" applyNumberFormat="1" applyFont="1" applyFill="1" applyBorder="1" applyAlignment="1">
      <alignment horizontal="right"/>
    </xf>
    <xf numFmtId="3" fontId="40" fillId="0" borderId="1" xfId="0" applyNumberFormat="1" applyFont="1" applyFill="1" applyBorder="1" applyAlignment="1" applyProtection="1">
      <alignment horizontal="right" vertical="center"/>
      <protection locked="0"/>
    </xf>
    <xf numFmtId="186" fontId="32" fillId="0" borderId="1" xfId="3" applyNumberFormat="1" applyFont="1" applyFill="1" applyBorder="1" applyAlignment="1" applyProtection="1">
      <alignment horizontal="right" vertical="center" wrapText="1" shrinkToFit="1"/>
      <protection locked="0"/>
    </xf>
    <xf numFmtId="185" fontId="70" fillId="0" borderId="1" xfId="1" applyNumberFormat="1" applyFont="1" applyFill="1" applyBorder="1" applyAlignment="1" applyProtection="1">
      <alignment horizontal="right" vertical="center" wrapText="1"/>
      <protection locked="0"/>
    </xf>
    <xf numFmtId="188" fontId="71" fillId="0" borderId="1" xfId="53" applyNumberFormat="1" applyFont="1" applyFill="1" applyBorder="1" applyAlignment="1"/>
    <xf numFmtId="185" fontId="71" fillId="0" borderId="1" xfId="53" applyNumberFormat="1" applyFont="1" applyFill="1" applyBorder="1" applyAlignment="1"/>
    <xf numFmtId="0" fontId="72" fillId="3" borderId="1" xfId="0" applyFont="1" applyFill="1" applyBorder="1" applyAlignment="1" applyProtection="1">
      <alignment horizontal="left" vertical="center"/>
    </xf>
    <xf numFmtId="49" fontId="30" fillId="0" borderId="1" xfId="0" applyNumberFormat="1" applyFont="1" applyFill="1" applyBorder="1" applyAlignment="1" applyProtection="1">
      <alignment horizontal="left" vertical="center"/>
    </xf>
    <xf numFmtId="49" fontId="30" fillId="3" borderId="1" xfId="0" applyNumberFormat="1" applyFont="1" applyFill="1" applyBorder="1" applyAlignment="1" applyProtection="1">
      <alignment horizontal="left" vertical="center" wrapText="1"/>
      <protection locked="0"/>
    </xf>
    <xf numFmtId="188" fontId="49" fillId="0" borderId="1" xfId="53" applyNumberFormat="1" applyFont="1" applyFill="1" applyBorder="1" applyAlignment="1">
      <alignment horizontal="right" vertical="center"/>
    </xf>
    <xf numFmtId="185" fontId="34" fillId="0" borderId="1" xfId="1" applyNumberFormat="1" applyFont="1" applyFill="1" applyBorder="1" applyAlignment="1" applyProtection="1">
      <alignment horizontal="right" vertical="center" wrapText="1"/>
      <protection locked="0"/>
    </xf>
    <xf numFmtId="49" fontId="30" fillId="0" borderId="1" xfId="0" applyNumberFormat="1" applyFont="1" applyFill="1" applyBorder="1" applyAlignment="1" applyProtection="1">
      <alignment horizontal="left" vertical="center"/>
      <protection locked="0"/>
    </xf>
    <xf numFmtId="0" fontId="64" fillId="0" borderId="1" xfId="0" applyFont="1" applyFill="1" applyBorder="1" applyAlignment="1">
      <alignment vertical="center" wrapText="1"/>
    </xf>
    <xf numFmtId="0" fontId="16" fillId="0" borderId="1" xfId="0" applyFont="1" applyFill="1" applyBorder="1" applyAlignment="1">
      <alignment vertical="center" wrapText="1"/>
    </xf>
    <xf numFmtId="185" fontId="70" fillId="0" borderId="1" xfId="1" applyNumberFormat="1" applyFont="1" applyFill="1" applyBorder="1" applyAlignment="1" applyProtection="1">
      <alignment horizontal="right" vertical="center" wrapText="1" shrinkToFit="1"/>
      <protection locked="0"/>
    </xf>
    <xf numFmtId="3" fontId="30" fillId="0" borderId="1" xfId="0" applyNumberFormat="1" applyFont="1" applyFill="1" applyBorder="1" applyAlignment="1" applyProtection="1">
      <alignment horizontal="right" vertical="center"/>
      <protection locked="0"/>
    </xf>
    <xf numFmtId="186" fontId="29" fillId="0" borderId="1" xfId="3" applyNumberFormat="1" applyFont="1" applyFill="1" applyBorder="1" applyAlignment="1" applyProtection="1">
      <alignment horizontal="right" vertical="center" wrapText="1" shrinkToFit="1"/>
      <protection locked="0"/>
    </xf>
    <xf numFmtId="49" fontId="40" fillId="0" borderId="1" xfId="0" applyNumberFormat="1" applyFont="1" applyFill="1" applyBorder="1" applyAlignment="1" applyProtection="1">
      <alignment horizontal="left" vertical="center" wrapText="1"/>
      <protection locked="0"/>
    </xf>
    <xf numFmtId="49" fontId="29" fillId="3" borderId="1" xfId="0" applyNumberFormat="1" applyFont="1" applyFill="1" applyBorder="1" applyAlignment="1" applyProtection="1">
      <alignment horizontal="left" vertical="center" wrapText="1"/>
      <protection locked="0"/>
    </xf>
    <xf numFmtId="49" fontId="30" fillId="0" borderId="1" xfId="0" applyNumberFormat="1" applyFont="1" applyFill="1" applyBorder="1" applyAlignment="1" applyProtection="1">
      <alignment horizontal="left" vertical="center" wrapText="1"/>
      <protection locked="0"/>
    </xf>
    <xf numFmtId="185" fontId="40" fillId="0" borderId="1" xfId="0" applyNumberFormat="1" applyFont="1" applyFill="1" applyBorder="1" applyAlignment="1" applyProtection="1">
      <alignment horizontal="right" vertical="center"/>
      <protection locked="0"/>
    </xf>
    <xf numFmtId="185" fontId="30" fillId="0" borderId="1" xfId="0" applyNumberFormat="1" applyFont="1" applyFill="1" applyBorder="1" applyAlignment="1" applyProtection="1">
      <alignment horizontal="right" vertical="center"/>
      <protection locked="0"/>
    </xf>
    <xf numFmtId="185" fontId="70" fillId="0" borderId="1" xfId="1" applyNumberFormat="1" applyFont="1" applyFill="1" applyBorder="1" applyAlignment="1" applyProtection="1">
      <alignment vertical="center" wrapText="1"/>
      <protection locked="0"/>
    </xf>
    <xf numFmtId="3" fontId="40" fillId="0" borderId="1" xfId="0" applyNumberFormat="1" applyFont="1" applyFill="1" applyBorder="1" applyAlignment="1" applyProtection="1">
      <alignment horizontal="right" vertical="center"/>
    </xf>
    <xf numFmtId="49" fontId="32" fillId="2" borderId="1" xfId="54" applyNumberFormat="1" applyFont="1" applyFill="1" applyBorder="1" applyAlignment="1" applyProtection="1">
      <alignment horizontal="left" vertical="center"/>
    </xf>
    <xf numFmtId="0" fontId="32" fillId="0" borderId="1" xfId="49" applyFont="1" applyFill="1" applyBorder="1" applyAlignment="1">
      <alignment horizontal="center" vertical="center" wrapText="1"/>
    </xf>
    <xf numFmtId="185" fontId="40" fillId="0" borderId="1" xfId="0" applyNumberFormat="1" applyFont="1" applyFill="1" applyBorder="1" applyAlignment="1" applyProtection="1">
      <alignment horizontal="right" vertical="center"/>
    </xf>
    <xf numFmtId="3" fontId="8" fillId="0" borderId="0" xfId="49" applyNumberFormat="1">
      <alignment vertical="center"/>
    </xf>
    <xf numFmtId="0" fontId="32" fillId="0" borderId="0" xfId="49" applyFont="1" applyFill="1" applyAlignment="1">
      <alignment horizontal="center" vertical="center" wrapText="1"/>
    </xf>
    <xf numFmtId="0" fontId="8" fillId="2" borderId="0" xfId="50" applyFill="1">
      <alignment vertical="center"/>
    </xf>
    <xf numFmtId="0" fontId="8" fillId="0" borderId="0" xfId="50" applyFill="1">
      <alignment vertical="center"/>
    </xf>
    <xf numFmtId="0" fontId="29" fillId="0" borderId="0" xfId="49" applyFont="1" applyFill="1" applyAlignment="1">
      <alignment horizontal="left" vertical="center"/>
    </xf>
    <xf numFmtId="184" fontId="29" fillId="0" borderId="0" xfId="49" applyNumberFormat="1" applyFont="1" applyFill="1" applyBorder="1" applyAlignment="1">
      <alignment horizontal="right" vertical="center"/>
    </xf>
    <xf numFmtId="184" fontId="32" fillId="0" borderId="8" xfId="49" applyNumberFormat="1" applyFont="1" applyFill="1" applyBorder="1" applyAlignment="1">
      <alignment vertical="center" wrapText="1"/>
    </xf>
    <xf numFmtId="0" fontId="32" fillId="0" borderId="8" xfId="49" applyNumberFormat="1" applyFont="1" applyFill="1" applyBorder="1" applyAlignment="1">
      <alignment horizontal="left" vertical="center"/>
    </xf>
    <xf numFmtId="0" fontId="32" fillId="0" borderId="1" xfId="49" applyNumberFormat="1" applyFont="1" applyFill="1" applyBorder="1" applyAlignment="1">
      <alignment vertical="center" wrapText="1"/>
    </xf>
    <xf numFmtId="185" fontId="3" fillId="0" borderId="1" xfId="1" applyNumberFormat="1" applyFont="1" applyFill="1" applyBorder="1" applyAlignment="1">
      <alignment horizontal="right" vertical="center" wrapText="1"/>
    </xf>
    <xf numFmtId="185" fontId="3" fillId="0" borderId="1" xfId="1" applyNumberFormat="1" applyFont="1" applyFill="1" applyBorder="1" applyAlignment="1" applyProtection="1">
      <alignment horizontal="right" vertical="center" wrapText="1"/>
      <protection locked="0"/>
    </xf>
    <xf numFmtId="0" fontId="29" fillId="0" borderId="1" xfId="49" applyFont="1" applyFill="1" applyBorder="1" applyAlignment="1">
      <alignment horizontal="left" vertical="center" wrapText="1"/>
    </xf>
    <xf numFmtId="0" fontId="29" fillId="2" borderId="8" xfId="49" applyFont="1" applyFill="1" applyBorder="1" applyAlignment="1">
      <alignment horizontal="left" vertical="center"/>
    </xf>
    <xf numFmtId="0" fontId="29" fillId="2" borderId="1" xfId="49" applyFont="1" applyFill="1" applyBorder="1" applyAlignment="1">
      <alignment horizontal="left" vertical="center" wrapText="1"/>
    </xf>
    <xf numFmtId="185" fontId="35" fillId="2" borderId="1" xfId="1" applyNumberFormat="1" applyFont="1" applyFill="1" applyBorder="1" applyAlignment="1">
      <alignment horizontal="right" vertical="center" wrapText="1"/>
    </xf>
    <xf numFmtId="185" fontId="35" fillId="2" borderId="1" xfId="1" applyNumberFormat="1" applyFont="1" applyFill="1" applyBorder="1" applyAlignment="1" applyProtection="1">
      <alignment horizontal="right" vertical="center" wrapText="1"/>
      <protection locked="0"/>
    </xf>
    <xf numFmtId="0" fontId="29" fillId="0" borderId="8" xfId="49" applyFont="1" applyFill="1" applyBorder="1" applyAlignment="1">
      <alignment horizontal="left" vertical="top" wrapText="1"/>
    </xf>
    <xf numFmtId="0" fontId="29" fillId="0" borderId="1" xfId="49" applyNumberFormat="1" applyFont="1" applyFill="1" applyBorder="1" applyAlignment="1">
      <alignment vertical="center" wrapText="1"/>
    </xf>
    <xf numFmtId="185" fontId="35" fillId="0" borderId="1" xfId="1" applyNumberFormat="1" applyFont="1" applyFill="1" applyBorder="1" applyAlignment="1">
      <alignment horizontal="right" vertical="center" wrapText="1"/>
    </xf>
    <xf numFmtId="185" fontId="35" fillId="0" borderId="1" xfId="1" applyNumberFormat="1" applyFont="1" applyFill="1" applyBorder="1" applyAlignment="1" applyProtection="1">
      <alignment horizontal="right" vertical="center" wrapText="1"/>
      <protection locked="0"/>
    </xf>
    <xf numFmtId="0" fontId="32" fillId="0" borderId="8" xfId="49" applyFont="1" applyFill="1" applyBorder="1" applyAlignment="1">
      <alignment horizontal="distributed" vertical="center"/>
    </xf>
    <xf numFmtId="49" fontId="32" fillId="0" borderId="1" xfId="0" applyNumberFormat="1" applyFont="1" applyFill="1" applyBorder="1" applyAlignment="1" applyProtection="1">
      <alignment horizontal="distributed" vertical="center" wrapText="1"/>
    </xf>
    <xf numFmtId="0" fontId="32" fillId="0" borderId="8" xfId="49" applyNumberFormat="1" applyFont="1" applyFill="1" applyBorder="1" applyAlignment="1" applyProtection="1">
      <alignment horizontal="left" vertical="center"/>
    </xf>
    <xf numFmtId="0" fontId="32" fillId="0" borderId="1" xfId="49" applyNumberFormat="1" applyFont="1" applyFill="1" applyBorder="1" applyAlignment="1" applyProtection="1">
      <alignment vertical="center" wrapText="1"/>
    </xf>
    <xf numFmtId="0" fontId="29" fillId="0" borderId="8" xfId="49" applyFont="1" applyFill="1" applyBorder="1" applyAlignment="1" applyProtection="1">
      <alignment horizontal="left" vertical="center"/>
    </xf>
    <xf numFmtId="0" fontId="29" fillId="2" borderId="8" xfId="50" applyFont="1" applyFill="1" applyBorder="1" applyAlignment="1" applyProtection="1">
      <alignment horizontal="left" vertical="center"/>
    </xf>
    <xf numFmtId="0" fontId="29" fillId="2" borderId="1" xfId="50" applyFont="1" applyFill="1" applyBorder="1" applyAlignment="1" applyProtection="1">
      <alignment horizontal="left" vertical="center" wrapText="1"/>
    </xf>
    <xf numFmtId="0" fontId="48" fillId="0" borderId="8" xfId="49" applyFont="1" applyFill="1" applyBorder="1" applyAlignment="1">
      <alignment horizontal="distributed" vertical="center"/>
    </xf>
    <xf numFmtId="0" fontId="32" fillId="0" borderId="1" xfId="49" applyFont="1" applyFill="1" applyBorder="1" applyAlignment="1">
      <alignment horizontal="distributed" vertical="center" wrapText="1" indent="2"/>
    </xf>
    <xf numFmtId="185" fontId="8" fillId="0" borderId="0" xfId="49" applyNumberFormat="1" applyFill="1">
      <alignment vertical="center"/>
    </xf>
    <xf numFmtId="0" fontId="10" fillId="0" borderId="0" xfId="49" applyFont="1" applyFill="1">
      <alignment vertical="center"/>
    </xf>
    <xf numFmtId="184" fontId="32" fillId="0" borderId="19" xfId="49" applyNumberFormat="1" applyFont="1" applyFill="1" applyBorder="1" applyAlignment="1">
      <alignment horizontal="center" vertical="center" wrapText="1"/>
    </xf>
    <xf numFmtId="185" fontId="29" fillId="0" borderId="1" xfId="51" applyNumberFormat="1" applyFont="1" applyFill="1" applyBorder="1" applyAlignment="1" applyProtection="1">
      <alignment vertical="center" wrapText="1"/>
    </xf>
    <xf numFmtId="185" fontId="35" fillId="0" borderId="1" xfId="51" applyNumberFormat="1" applyFont="1" applyFill="1" applyBorder="1" applyAlignment="1" applyProtection="1">
      <alignment vertical="center" wrapText="1"/>
    </xf>
    <xf numFmtId="186" fontId="29" fillId="0" borderId="1" xfId="3" applyNumberFormat="1" applyFont="1" applyFill="1" applyBorder="1" applyAlignment="1" applyProtection="1">
      <alignment vertical="center" wrapText="1"/>
      <protection locked="0"/>
    </xf>
    <xf numFmtId="49" fontId="29" fillId="0" borderId="1" xfId="51" applyNumberFormat="1" applyFont="1" applyFill="1" applyBorder="1" applyAlignment="1" applyProtection="1">
      <alignment horizontal="left" vertical="center" wrapText="1"/>
    </xf>
    <xf numFmtId="49" fontId="35" fillId="0" borderId="1" xfId="51" applyNumberFormat="1" applyFont="1" applyFill="1" applyBorder="1" applyAlignment="1" applyProtection="1">
      <alignment horizontal="right" vertical="center" wrapText="1"/>
    </xf>
    <xf numFmtId="0" fontId="32" fillId="0" borderId="1" xfId="49" applyFont="1" applyFill="1" applyBorder="1" applyAlignment="1">
      <alignment vertical="center" wrapText="1"/>
    </xf>
    <xf numFmtId="0" fontId="29" fillId="0" borderId="8" xfId="49" applyNumberFormat="1" applyFont="1" applyFill="1" applyBorder="1" applyAlignment="1">
      <alignment horizontal="left" vertical="center"/>
    </xf>
    <xf numFmtId="0" fontId="29" fillId="0" borderId="1" xfId="49" applyNumberFormat="1" applyFont="1" applyFill="1" applyBorder="1" applyAlignment="1">
      <alignment horizontal="left" vertical="center" wrapText="1"/>
    </xf>
    <xf numFmtId="0" fontId="29" fillId="0" borderId="8" xfId="50" applyFont="1" applyFill="1" applyBorder="1" applyAlignment="1">
      <alignment horizontal="left" vertical="center"/>
    </xf>
    <xf numFmtId="0" fontId="32" fillId="0" borderId="1" xfId="49" applyNumberFormat="1" applyFont="1" applyFill="1" applyBorder="1" applyAlignment="1">
      <alignment horizontal="left" vertical="center" wrapText="1"/>
    </xf>
    <xf numFmtId="0" fontId="73" fillId="0" borderId="0" xfId="49" applyFont="1" applyFill="1">
      <alignment vertical="center"/>
    </xf>
    <xf numFmtId="3" fontId="8" fillId="0" borderId="0" xfId="49" applyNumberFormat="1" applyFill="1">
      <alignment vertical="center"/>
    </xf>
    <xf numFmtId="0" fontId="32" fillId="2" borderId="0" xfId="49" applyFont="1" applyFill="1" applyAlignment="1" applyProtection="1">
      <alignment horizontal="center" vertical="center" wrapText="1"/>
    </xf>
    <xf numFmtId="0" fontId="29" fillId="2" borderId="0" xfId="49" applyFont="1" applyFill="1" applyProtection="1">
      <alignment vertical="center"/>
    </xf>
    <xf numFmtId="0" fontId="8" fillId="2" borderId="0" xfId="50" applyFill="1" applyProtection="1">
      <alignment vertical="center"/>
    </xf>
    <xf numFmtId="184" fontId="8" fillId="2" borderId="0" xfId="49" applyNumberFormat="1" applyFill="1" applyProtection="1">
      <alignment vertical="center"/>
    </xf>
    <xf numFmtId="186" fontId="10" fillId="0" borderId="0" xfId="0" applyNumberFormat="1" applyFont="1" applyFill="1" applyAlignment="1" applyProtection="1"/>
    <xf numFmtId="0" fontId="10" fillId="0" borderId="0" xfId="0" applyFont="1" applyAlignment="1" applyProtection="1"/>
    <xf numFmtId="0" fontId="74" fillId="2" borderId="0" xfId="49" applyFont="1" applyFill="1" applyProtection="1">
      <alignment vertical="center"/>
    </xf>
    <xf numFmtId="0" fontId="29" fillId="0" borderId="0" xfId="49" applyFont="1" applyFill="1" applyAlignment="1" applyProtection="1">
      <alignment horizontal="left" vertical="center"/>
    </xf>
    <xf numFmtId="0" fontId="55" fillId="0" borderId="0" xfId="49" applyFont="1" applyFill="1" applyProtection="1">
      <alignment vertical="center"/>
    </xf>
    <xf numFmtId="0" fontId="32" fillId="0" borderId="1" xfId="49" applyFont="1" applyFill="1" applyBorder="1" applyAlignment="1" applyProtection="1">
      <alignment horizontal="center" vertical="center" wrapText="1"/>
    </xf>
    <xf numFmtId="186" fontId="32" fillId="2" borderId="0" xfId="49" applyNumberFormat="1" applyFont="1" applyFill="1" applyAlignment="1" applyProtection="1">
      <alignment horizontal="center" vertical="center" wrapText="1"/>
    </xf>
    <xf numFmtId="185" fontId="3" fillId="0" borderId="1" xfId="0" applyNumberFormat="1" applyFont="1" applyFill="1" applyBorder="1" applyAlignment="1" applyProtection="1">
      <alignment horizontal="right" vertical="center"/>
      <protection locked="0"/>
    </xf>
    <xf numFmtId="186" fontId="32" fillId="0" borderId="1" xfId="3" applyNumberFormat="1" applyFont="1" applyFill="1" applyBorder="1" applyAlignment="1" applyProtection="1">
      <alignment horizontal="right" vertical="center" wrapText="1"/>
      <protection locked="0"/>
    </xf>
    <xf numFmtId="185" fontId="35" fillId="0" borderId="1" xfId="0" applyNumberFormat="1" applyFont="1" applyFill="1" applyBorder="1" applyAlignment="1" applyProtection="1">
      <alignment horizontal="right" vertical="center"/>
      <protection locked="0"/>
    </xf>
    <xf numFmtId="186" fontId="29" fillId="0" borderId="1" xfId="3" applyNumberFormat="1" applyFont="1" applyFill="1" applyBorder="1" applyAlignment="1" applyProtection="1">
      <alignment horizontal="right" vertical="center" wrapText="1"/>
      <protection locked="0"/>
    </xf>
    <xf numFmtId="0" fontId="32" fillId="0" borderId="8" xfId="49" applyFont="1" applyFill="1" applyBorder="1" applyAlignment="1" applyProtection="1">
      <alignment horizontal="left" vertical="center"/>
    </xf>
    <xf numFmtId="185" fontId="62" fillId="0" borderId="1" xfId="0" applyNumberFormat="1" applyFont="1" applyFill="1" applyBorder="1" applyAlignment="1" applyProtection="1">
      <alignment vertical="center"/>
      <protection locked="0"/>
    </xf>
    <xf numFmtId="0" fontId="29" fillId="0" borderId="8" xfId="49" applyFont="1" applyFill="1" applyBorder="1" applyAlignment="1" applyProtection="1">
      <alignment horizontal="left" vertical="top" wrapText="1"/>
    </xf>
    <xf numFmtId="0" fontId="29" fillId="0" borderId="1" xfId="49" applyNumberFormat="1" applyFont="1" applyFill="1" applyBorder="1" applyAlignment="1" applyProtection="1">
      <alignment vertical="center" wrapText="1"/>
    </xf>
    <xf numFmtId="0" fontId="32" fillId="0" borderId="8" xfId="49" applyFont="1" applyFill="1" applyBorder="1" applyAlignment="1" applyProtection="1">
      <alignment horizontal="distributed" vertical="center"/>
    </xf>
    <xf numFmtId="0" fontId="29" fillId="0" borderId="8" xfId="50" applyFont="1" applyFill="1" applyBorder="1" applyAlignment="1" applyProtection="1">
      <alignment horizontal="left" vertical="center"/>
    </xf>
    <xf numFmtId="0" fontId="48" fillId="0" borderId="8" xfId="49" applyFont="1" applyFill="1" applyBorder="1" applyAlignment="1" applyProtection="1">
      <alignment horizontal="distributed" vertical="center"/>
    </xf>
    <xf numFmtId="0" fontId="32" fillId="0" borderId="1" xfId="49" applyNumberFormat="1" applyFont="1" applyFill="1" applyBorder="1" applyAlignment="1" applyProtection="1">
      <alignment horizontal="distributed" vertical="center"/>
    </xf>
    <xf numFmtId="3" fontId="8" fillId="2" borderId="0" xfId="49" applyNumberFormat="1" applyFill="1" applyProtection="1">
      <alignment vertical="center"/>
    </xf>
    <xf numFmtId="0" fontId="29" fillId="0" borderId="8" xfId="49" applyFont="1" applyFill="1" applyBorder="1" applyAlignment="1" applyProtection="1" quotePrefix="1">
      <alignment horizontal="left" vertical="center"/>
    </xf>
    <xf numFmtId="0" fontId="29" fillId="2" borderId="8" xfId="49" applyFont="1" applyFill="1" applyBorder="1" applyAlignment="1" quotePrefix="1">
      <alignment horizontal="left" vertical="center"/>
    </xf>
  </cellXfs>
  <cellStyles count="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云南省向人大报送政府收支预算表格式编制过程表 2" xfId="49"/>
    <cellStyle name="常规_2007年云南省向人大报送政府收支预算表格式编制过程表" xfId="50"/>
    <cellStyle name="常规_exceltmp1" xfId="51"/>
    <cellStyle name="常规 10" xfId="52"/>
    <cellStyle name="Normal" xfId="53"/>
    <cellStyle name="常规_exceltmp1 2" xfId="54"/>
    <cellStyle name="常规 16" xfId="55"/>
    <cellStyle name="常规 16 2" xfId="56"/>
    <cellStyle name="常规 4" xfId="57"/>
    <cellStyle name="常规 2 4 2" xfId="58"/>
    <cellStyle name="常规 3 7" xfId="59"/>
    <cellStyle name="常规_2007年云南省向人大报送政府收支预算表格式编制过程表 2 2 2" xfId="60"/>
    <cellStyle name="常规 19 2 2" xfId="61"/>
    <cellStyle name="常规_2004年基金预算(二稿)" xfId="62"/>
    <cellStyle name="常规 8" xfId="63"/>
    <cellStyle name="常规 2 4" xfId="64"/>
    <cellStyle name="常规 11 3" xfId="65"/>
    <cellStyle name="千位分隔 2" xfId="66"/>
    <cellStyle name="常规 10 2_报预算局：2016年云南省及省本级1-7月社保基金预算执行情况表（0823）" xfId="67"/>
    <cellStyle name="常规_2007年云南省向人大报送政府收支预算表格式编制过程表 2 2" xfId="68"/>
    <cellStyle name="常规 15 2" xfId="69"/>
    <cellStyle name="常规 19 2" xfId="70"/>
    <cellStyle name="常规 19" xfId="71"/>
    <cellStyle name="常规 428" xfId="72"/>
    <cellStyle name="常规 28" xfId="73"/>
    <cellStyle name="常规 2 2 6" xfId="74"/>
    <cellStyle name="常规 2 2" xfId="75"/>
    <cellStyle name="常规 2 2 2" xfId="76"/>
    <cellStyle name="常规 2 2 11 2" xfId="77"/>
    <cellStyle name="常规 15 2 2" xfId="78"/>
    <cellStyle name="常规 5" xfId="79"/>
    <cellStyle name="常规 3 3" xfId="80"/>
    <cellStyle name="常规 3 2" xfId="81"/>
  </cellStyles>
  <dxfs count="23">
    <dxf>
      <font>
        <color indexed="9"/>
      </font>
    </dxf>
    <dxf>
      <font>
        <b val="1"/>
        <i val="0"/>
      </font>
    </dxf>
    <dxf>
      <font>
        <color indexed="10"/>
      </font>
    </dxf>
    <dxf>
      <font>
        <b val="0"/>
        <color indexed="9"/>
      </font>
    </dxf>
    <dxf>
      <font>
        <b val="0"/>
        <i val="0"/>
        <color indexed="9"/>
      </font>
    </dxf>
    <dxf>
      <font>
        <b val="0"/>
        <i val="0"/>
        <color indexed="10"/>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 name="PivotStylePreset2_Accent1" table="0" count="10" xr9:uid="{267968C8-6FFD-4C36-ACC1-9EA1FD1885CA}">
      <tableStyleElement type="headerRow" dxfId="22"/>
      <tableStyleElement type="totalRow" dxfId="21"/>
      <tableStyleElement type="firstRowStripe" dxfId="20"/>
      <tableStyleElement type="firstColumnStripe" dxfId="19"/>
      <tableStyleElement type="firstSubtotalRow" dxfId="18"/>
      <tableStyleElement type="secondSubtotalRow" dxfId="17"/>
      <tableStyleElement type="firstRowSubheading" dxfId="16"/>
      <tableStyleElement type="secondRowSubheading" dxfId="15"/>
      <tableStyleElement type="pageFieldLabels" dxfId="14"/>
      <tableStyleElement type="pageFieldValues" dxfId="1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F0"/>
  </sheetPr>
  <dimension ref="A1:F55"/>
  <sheetViews>
    <sheetView showGridLines="0" showZeros="0" view="pageBreakPreview" zoomScale="78" zoomScaleNormal="90" workbookViewId="0">
      <pane ySplit="4" topLeftCell="A43" activePane="bottomLeft" state="frozen"/>
      <selection/>
      <selection pane="bottomLeft" activeCell="J15" sqref="J15"/>
    </sheetView>
  </sheetViews>
  <sheetFormatPr defaultColWidth="9" defaultRowHeight="14.25" outlineLevelCol="5"/>
  <cols>
    <col min="1" max="1" width="17.6333333333333" style="296" customWidth="1"/>
    <col min="2" max="2" width="50.75" style="296" customWidth="1"/>
    <col min="3" max="4" width="20.6333333333333" style="296" customWidth="1"/>
    <col min="5" max="5" width="20.6333333333333" style="578" customWidth="1"/>
    <col min="6" max="6" width="12.625" style="579"/>
    <col min="7" max="16383" width="9" style="477"/>
    <col min="16384" max="16384" width="9" style="580"/>
  </cols>
  <sheetData>
    <row r="1" ht="22.5" spans="2:2">
      <c r="B1" s="581" t="s">
        <v>0</v>
      </c>
    </row>
    <row r="2" ht="45" customHeight="1" spans="1:5">
      <c r="A2" s="479"/>
      <c r="B2" s="479" t="s">
        <v>1</v>
      </c>
      <c r="C2" s="479"/>
      <c r="D2" s="479"/>
      <c r="E2" s="479"/>
    </row>
    <row r="3" ht="18.95" customHeight="1" spans="1:5">
      <c r="A3" s="299"/>
      <c r="B3" s="582"/>
      <c r="C3" s="583"/>
      <c r="D3" s="299"/>
      <c r="E3" s="304" t="s">
        <v>2</v>
      </c>
    </row>
    <row r="4" s="575" customFormat="1" ht="45" customHeight="1" spans="1:6">
      <c r="A4" s="306" t="s">
        <v>3</v>
      </c>
      <c r="B4" s="584" t="s">
        <v>4</v>
      </c>
      <c r="C4" s="308" t="s">
        <v>5</v>
      </c>
      <c r="D4" s="308" t="s">
        <v>6</v>
      </c>
      <c r="E4" s="584" t="s">
        <v>7</v>
      </c>
      <c r="F4" s="585"/>
    </row>
    <row r="5" ht="18.75" spans="1:5">
      <c r="A5" s="553" t="s">
        <v>8</v>
      </c>
      <c r="B5" s="554" t="s">
        <v>9</v>
      </c>
      <c r="C5" s="586">
        <v>30489</v>
      </c>
      <c r="D5" s="586">
        <v>33852</v>
      </c>
      <c r="E5" s="587">
        <f>(D5-C5)/C5</f>
        <v>0.110302076158615</v>
      </c>
    </row>
    <row r="6" ht="18.75" spans="1:5">
      <c r="A6" s="555" t="s">
        <v>10</v>
      </c>
      <c r="B6" s="338" t="s">
        <v>11</v>
      </c>
      <c r="C6" s="389">
        <v>10466</v>
      </c>
      <c r="D6" s="588">
        <v>12726</v>
      </c>
      <c r="E6" s="589">
        <f t="shared" ref="E6:E20" si="0">(D6-C6)/C6</f>
        <v>0.215937320848462</v>
      </c>
    </row>
    <row r="7" ht="18.75" spans="1:5">
      <c r="A7" s="555" t="s">
        <v>12</v>
      </c>
      <c r="B7" s="338" t="s">
        <v>13</v>
      </c>
      <c r="C7" s="389">
        <v>528</v>
      </c>
      <c r="D7" s="588">
        <v>502</v>
      </c>
      <c r="E7" s="589">
        <f t="shared" si="0"/>
        <v>-0.0492424242424242</v>
      </c>
    </row>
    <row r="8" ht="18.75" spans="1:5">
      <c r="A8" s="555" t="s">
        <v>14</v>
      </c>
      <c r="B8" s="338" t="s">
        <v>15</v>
      </c>
      <c r="C8" s="389">
        <v>257</v>
      </c>
      <c r="D8" s="588">
        <v>293</v>
      </c>
      <c r="E8" s="589">
        <f t="shared" si="0"/>
        <v>0.140077821011673</v>
      </c>
    </row>
    <row r="9" ht="18.75" spans="1:5">
      <c r="A9" s="555" t="s">
        <v>16</v>
      </c>
      <c r="B9" s="338" t="s">
        <v>17</v>
      </c>
      <c r="C9" s="389">
        <v>537</v>
      </c>
      <c r="D9" s="588">
        <v>1240</v>
      </c>
      <c r="E9" s="589">
        <f t="shared" si="0"/>
        <v>1.30912476722533</v>
      </c>
    </row>
    <row r="10" ht="18.75" spans="1:5">
      <c r="A10" s="555" t="s">
        <v>18</v>
      </c>
      <c r="B10" s="338" t="s">
        <v>19</v>
      </c>
      <c r="C10" s="389">
        <v>1291</v>
      </c>
      <c r="D10" s="588">
        <v>1512</v>
      </c>
      <c r="E10" s="589">
        <f t="shared" si="0"/>
        <v>0.171185127807901</v>
      </c>
    </row>
    <row r="11" ht="18.75" spans="1:5">
      <c r="A11" s="555" t="s">
        <v>20</v>
      </c>
      <c r="B11" s="338" t="s">
        <v>21</v>
      </c>
      <c r="C11" s="389">
        <v>1012</v>
      </c>
      <c r="D11" s="588">
        <v>1050</v>
      </c>
      <c r="E11" s="589">
        <f t="shared" si="0"/>
        <v>0.0375494071146245</v>
      </c>
    </row>
    <row r="12" ht="18.75" spans="1:5">
      <c r="A12" s="555" t="s">
        <v>22</v>
      </c>
      <c r="B12" s="338" t="s">
        <v>23</v>
      </c>
      <c r="C12" s="389">
        <v>662</v>
      </c>
      <c r="D12" s="588">
        <v>850</v>
      </c>
      <c r="E12" s="589">
        <f t="shared" si="0"/>
        <v>0.283987915407855</v>
      </c>
    </row>
    <row r="13" ht="18.75" spans="1:5">
      <c r="A13" s="555" t="s">
        <v>24</v>
      </c>
      <c r="B13" s="338" t="s">
        <v>25</v>
      </c>
      <c r="C13" s="389">
        <v>560</v>
      </c>
      <c r="D13" s="588">
        <v>580</v>
      </c>
      <c r="E13" s="589">
        <f t="shared" si="0"/>
        <v>0.0357142857142857</v>
      </c>
    </row>
    <row r="14" ht="18.75" spans="1:5">
      <c r="A14" s="555" t="s">
        <v>26</v>
      </c>
      <c r="B14" s="338" t="s">
        <v>27</v>
      </c>
      <c r="C14" s="389">
        <v>1439</v>
      </c>
      <c r="D14" s="588">
        <v>1673</v>
      </c>
      <c r="E14" s="589">
        <f t="shared" si="0"/>
        <v>0.162612925642807</v>
      </c>
    </row>
    <row r="15" ht="18.75" spans="1:5">
      <c r="A15" s="555" t="s">
        <v>28</v>
      </c>
      <c r="B15" s="338" t="s">
        <v>29</v>
      </c>
      <c r="C15" s="389">
        <v>687</v>
      </c>
      <c r="D15" s="588">
        <v>900</v>
      </c>
      <c r="E15" s="589">
        <f t="shared" si="0"/>
        <v>0.310043668122271</v>
      </c>
    </row>
    <row r="16" ht="18.75" spans="1:5">
      <c r="A16" s="555" t="s">
        <v>30</v>
      </c>
      <c r="B16" s="338" t="s">
        <v>31</v>
      </c>
      <c r="C16" s="389">
        <v>6622</v>
      </c>
      <c r="D16" s="588">
        <v>5646</v>
      </c>
      <c r="E16" s="589">
        <f t="shared" si="0"/>
        <v>-0.147387496224706</v>
      </c>
    </row>
    <row r="17" ht="18.75" spans="1:5">
      <c r="A17" s="555" t="s">
        <v>32</v>
      </c>
      <c r="B17" s="338" t="s">
        <v>33</v>
      </c>
      <c r="C17" s="389">
        <v>1125</v>
      </c>
      <c r="D17" s="588">
        <v>1555</v>
      </c>
      <c r="E17" s="589">
        <f t="shared" si="0"/>
        <v>0.382222222222222</v>
      </c>
    </row>
    <row r="18" ht="18.75" spans="1:5">
      <c r="A18" s="555" t="s">
        <v>34</v>
      </c>
      <c r="B18" s="338" t="s">
        <v>35</v>
      </c>
      <c r="C18" s="389">
        <v>5123</v>
      </c>
      <c r="D18" s="588">
        <v>5100</v>
      </c>
      <c r="E18" s="589">
        <f t="shared" si="0"/>
        <v>-0.00448955690025376</v>
      </c>
    </row>
    <row r="19" ht="18.75" spans="1:5">
      <c r="A19" s="555" t="s">
        <v>36</v>
      </c>
      <c r="B19" s="338" t="s">
        <v>37</v>
      </c>
      <c r="C19" s="389">
        <v>114</v>
      </c>
      <c r="D19" s="588">
        <v>225</v>
      </c>
      <c r="E19" s="589">
        <f t="shared" si="0"/>
        <v>0.973684210526316</v>
      </c>
    </row>
    <row r="20" ht="18.75" spans="1:5">
      <c r="A20" s="599" t="s">
        <v>38</v>
      </c>
      <c r="B20" s="338" t="s">
        <v>39</v>
      </c>
      <c r="C20" s="389">
        <v>66</v>
      </c>
      <c r="D20" s="588"/>
      <c r="E20" s="589">
        <f t="shared" si="0"/>
        <v>-1</v>
      </c>
    </row>
    <row r="21" ht="18.75" spans="1:5">
      <c r="A21" s="590" t="s">
        <v>40</v>
      </c>
      <c r="B21" s="554" t="s">
        <v>41</v>
      </c>
      <c r="C21" s="591">
        <v>32717</v>
      </c>
      <c r="D21" s="586">
        <v>31248</v>
      </c>
      <c r="E21" s="587">
        <f t="shared" ref="E21:E42" si="1">(D21-C21)/C21</f>
        <v>-0.0449002047865024</v>
      </c>
    </row>
    <row r="22" ht="18.75" spans="1:5">
      <c r="A22" s="592" t="s">
        <v>42</v>
      </c>
      <c r="B22" s="338" t="s">
        <v>43</v>
      </c>
      <c r="C22" s="588">
        <v>1018</v>
      </c>
      <c r="D22" s="588">
        <v>815</v>
      </c>
      <c r="E22" s="589">
        <f t="shared" si="1"/>
        <v>-0.199410609037328</v>
      </c>
    </row>
    <row r="23" ht="18.75" spans="1:5">
      <c r="A23" s="555" t="s">
        <v>44</v>
      </c>
      <c r="B23" s="593" t="s">
        <v>45</v>
      </c>
      <c r="C23" s="588">
        <v>2677</v>
      </c>
      <c r="D23" s="588">
        <v>2497</v>
      </c>
      <c r="E23" s="589">
        <f t="shared" si="1"/>
        <v>-0.0672394471423235</v>
      </c>
    </row>
    <row r="24" ht="18.75" spans="1:5">
      <c r="A24" s="555" t="s">
        <v>46</v>
      </c>
      <c r="B24" s="338" t="s">
        <v>47</v>
      </c>
      <c r="C24" s="588">
        <v>4017</v>
      </c>
      <c r="D24" s="588">
        <v>4518</v>
      </c>
      <c r="E24" s="589">
        <f t="shared" si="1"/>
        <v>0.124719940253921</v>
      </c>
    </row>
    <row r="25" ht="18.75" spans="1:5">
      <c r="A25" s="555" t="s">
        <v>48</v>
      </c>
      <c r="B25" s="338" t="s">
        <v>49</v>
      </c>
      <c r="C25" s="588"/>
      <c r="D25" s="588"/>
      <c r="E25" s="589"/>
    </row>
    <row r="26" ht="18.75" spans="1:5">
      <c r="A26" s="555" t="s">
        <v>50</v>
      </c>
      <c r="B26" s="338" t="s">
        <v>51</v>
      </c>
      <c r="C26" s="588">
        <v>24781</v>
      </c>
      <c r="D26" s="588">
        <v>23314</v>
      </c>
      <c r="E26" s="589">
        <f t="shared" si="1"/>
        <v>-0.0591985795569186</v>
      </c>
    </row>
    <row r="27" ht="18.75" spans="1:5">
      <c r="A27" s="555" t="s">
        <v>52</v>
      </c>
      <c r="B27" s="338" t="s">
        <v>53</v>
      </c>
      <c r="C27" s="588">
        <v>114</v>
      </c>
      <c r="D27" s="588">
        <v>104</v>
      </c>
      <c r="E27" s="589">
        <f t="shared" si="1"/>
        <v>-0.087719298245614</v>
      </c>
    </row>
    <row r="28" ht="18.75" spans="1:5">
      <c r="A28" s="555" t="s">
        <v>54</v>
      </c>
      <c r="B28" s="338" t="s">
        <v>55</v>
      </c>
      <c r="C28" s="588"/>
      <c r="D28" s="588"/>
      <c r="E28" s="589"/>
    </row>
    <row r="29" ht="18.75" spans="1:5">
      <c r="A29" s="555" t="s">
        <v>56</v>
      </c>
      <c r="B29" s="338" t="s">
        <v>57</v>
      </c>
      <c r="C29" s="588">
        <v>110</v>
      </c>
      <c r="D29" s="588">
        <v>0</v>
      </c>
      <c r="E29" s="589">
        <f t="shared" si="1"/>
        <v>-1</v>
      </c>
    </row>
    <row r="30" ht="18.75" spans="1:5">
      <c r="A30" s="555"/>
      <c r="B30" s="338"/>
      <c r="C30" s="588"/>
      <c r="D30" s="588"/>
      <c r="E30" s="589"/>
    </row>
    <row r="31" s="576" customFormat="1" ht="18.75" spans="1:6">
      <c r="A31" s="594"/>
      <c r="B31" s="552" t="s">
        <v>58</v>
      </c>
      <c r="C31" s="586">
        <v>63206</v>
      </c>
      <c r="D31" s="586">
        <v>65100</v>
      </c>
      <c r="E31" s="587">
        <f t="shared" si="1"/>
        <v>0.0299655096035187</v>
      </c>
      <c r="F31" s="579"/>
    </row>
    <row r="32" ht="29" customHeight="1" spans="1:5">
      <c r="A32" s="590">
        <v>105</v>
      </c>
      <c r="B32" s="336" t="s">
        <v>59</v>
      </c>
      <c r="C32" s="586">
        <v>0</v>
      </c>
      <c r="D32" s="586"/>
      <c r="E32" s="589"/>
    </row>
    <row r="33" ht="18.75" spans="1:5">
      <c r="A33" s="553">
        <v>110</v>
      </c>
      <c r="B33" s="554" t="s">
        <v>60</v>
      </c>
      <c r="C33" s="586">
        <v>219917</v>
      </c>
      <c r="D33" s="586">
        <v>232024</v>
      </c>
      <c r="E33" s="589">
        <f t="shared" si="1"/>
        <v>0.0550525880218446</v>
      </c>
    </row>
    <row r="34" ht="18.75" spans="1:5">
      <c r="A34" s="555">
        <v>11001</v>
      </c>
      <c r="B34" s="338" t="s">
        <v>61</v>
      </c>
      <c r="C34" s="588">
        <v>3628</v>
      </c>
      <c r="D34" s="588">
        <v>2819</v>
      </c>
      <c r="E34" s="589">
        <f t="shared" si="1"/>
        <v>-0.222987872105843</v>
      </c>
    </row>
    <row r="35" ht="18.75" spans="1:5">
      <c r="A35" s="555"/>
      <c r="B35" s="338" t="s">
        <v>62</v>
      </c>
      <c r="C35" s="588">
        <v>183141</v>
      </c>
      <c r="D35" s="588">
        <v>193201</v>
      </c>
      <c r="E35" s="589">
        <f t="shared" si="1"/>
        <v>0.05493035420796</v>
      </c>
    </row>
    <row r="36" ht="18.75" spans="1:5">
      <c r="A36" s="555">
        <v>11008</v>
      </c>
      <c r="B36" s="338" t="s">
        <v>63</v>
      </c>
      <c r="C36" s="588">
        <v>2981</v>
      </c>
      <c r="D36" s="588">
        <v>1254</v>
      </c>
      <c r="E36" s="589">
        <f t="shared" si="1"/>
        <v>-0.579335793357934</v>
      </c>
    </row>
    <row r="37" ht="18.75" spans="1:5">
      <c r="A37" s="555">
        <v>11009</v>
      </c>
      <c r="B37" s="338" t="s">
        <v>64</v>
      </c>
      <c r="C37" s="588">
        <v>19026</v>
      </c>
      <c r="D37" s="588">
        <v>7650</v>
      </c>
      <c r="E37" s="589">
        <f t="shared" si="1"/>
        <v>-0.597918637653737</v>
      </c>
    </row>
    <row r="38" customFormat="1" ht="18.75" spans="1:6">
      <c r="A38" s="595">
        <v>11011</v>
      </c>
      <c r="B38" s="338" t="s">
        <v>65</v>
      </c>
      <c r="C38" s="588">
        <v>8424</v>
      </c>
      <c r="D38" s="588">
        <v>24100</v>
      </c>
      <c r="E38" s="589">
        <f t="shared" si="1"/>
        <v>1.86087369420703</v>
      </c>
      <c r="F38" s="579"/>
    </row>
    <row r="39" s="577" customFormat="1" ht="18.75" spans="1:6">
      <c r="A39" s="595">
        <v>11013</v>
      </c>
      <c r="B39" s="344" t="s">
        <v>66</v>
      </c>
      <c r="C39" s="588"/>
      <c r="D39" s="588"/>
      <c r="E39" s="589"/>
      <c r="F39" s="579"/>
    </row>
    <row r="40" s="577" customFormat="1" ht="18.75" spans="1:6">
      <c r="A40" s="595">
        <v>11015</v>
      </c>
      <c r="B40" s="344" t="s">
        <v>67</v>
      </c>
      <c r="C40" s="588"/>
      <c r="D40" s="588"/>
      <c r="E40" s="589"/>
      <c r="F40" s="579"/>
    </row>
    <row r="41" customFormat="1" ht="18.75" spans="1:6">
      <c r="A41" s="595">
        <v>11021</v>
      </c>
      <c r="B41" s="344" t="s">
        <v>68</v>
      </c>
      <c r="C41" s="588">
        <v>2717</v>
      </c>
      <c r="D41" s="588">
        <v>3000</v>
      </c>
      <c r="E41" s="589">
        <f t="shared" si="1"/>
        <v>0.104158998895841</v>
      </c>
      <c r="F41" s="579"/>
    </row>
    <row r="42" ht="18.75" spans="1:5">
      <c r="A42" s="596"/>
      <c r="B42" s="597" t="s">
        <v>69</v>
      </c>
      <c r="C42" s="586">
        <f>SUM(C31+C33)</f>
        <v>283123</v>
      </c>
      <c r="D42" s="586">
        <f>SUM(D31+D33)</f>
        <v>297124</v>
      </c>
      <c r="E42" s="589">
        <f t="shared" si="1"/>
        <v>0.0494520049589754</v>
      </c>
    </row>
    <row r="43" spans="3:4">
      <c r="C43" s="598"/>
      <c r="D43" s="598"/>
    </row>
    <row r="44" spans="4:4">
      <c r="D44" s="598"/>
    </row>
    <row r="45" spans="3:4">
      <c r="C45" s="598"/>
      <c r="D45" s="598"/>
    </row>
    <row r="46" spans="4:4">
      <c r="D46" s="598"/>
    </row>
    <row r="47" spans="3:4">
      <c r="C47" s="598"/>
      <c r="D47" s="598"/>
    </row>
    <row r="48" spans="3:4">
      <c r="C48" s="598"/>
      <c r="D48" s="598"/>
    </row>
    <row r="49" spans="4:4">
      <c r="D49" s="598"/>
    </row>
    <row r="50" spans="3:4">
      <c r="C50" s="598"/>
      <c r="D50" s="598"/>
    </row>
    <row r="51" spans="3:4">
      <c r="C51" s="598"/>
      <c r="D51" s="598"/>
    </row>
    <row r="52" spans="3:4">
      <c r="C52" s="598"/>
      <c r="D52" s="598"/>
    </row>
    <row r="53" spans="3:4">
      <c r="C53" s="598"/>
      <c r="D53" s="598"/>
    </row>
    <row r="54" spans="4:4">
      <c r="D54" s="598"/>
    </row>
    <row r="55" spans="3:4">
      <c r="C55" s="598"/>
      <c r="D55" s="598"/>
    </row>
  </sheetData>
  <autoFilter xmlns:etc="http://www.wps.cn/officeDocument/2017/etCustomData" ref="A4:E42" etc:filterBottomFollowUsedRange="0">
    <extLst/>
  </autoFilter>
  <mergeCells count="1">
    <mergeCell ref="B2:E2"/>
  </mergeCells>
  <conditionalFormatting sqref="E3">
    <cfRule type="cellIs" dxfId="0" priority="30" stopIfTrue="1" operator="lessThanOrEqual">
      <formula>-1</formula>
    </cfRule>
  </conditionalFormatting>
  <conditionalFormatting sqref="A32:B32">
    <cfRule type="expression" dxfId="1" priority="31" stopIfTrue="1">
      <formula>"len($A:$A)=3"</formula>
    </cfRule>
  </conditionalFormatting>
  <conditionalFormatting sqref="C32">
    <cfRule type="expression" dxfId="1" priority="21" stopIfTrue="1">
      <formula>"len($A:$A)=3"</formula>
    </cfRule>
  </conditionalFormatting>
  <conditionalFormatting sqref="D32">
    <cfRule type="expression" dxfId="1" priority="11" stopIfTrue="1">
      <formula>"len($A:$A)=3"</formula>
    </cfRule>
  </conditionalFormatting>
  <conditionalFormatting sqref="B41">
    <cfRule type="expression" dxfId="1" priority="2" stopIfTrue="1">
      <formula>"len($A:$A)=3"</formula>
    </cfRule>
    <cfRule type="expression" dxfId="1" priority="1" stopIfTrue="1">
      <formula>"len($A:$A)=3"</formula>
    </cfRule>
  </conditionalFormatting>
  <conditionalFormatting sqref="B8:B9">
    <cfRule type="expression" dxfId="1" priority="33" stopIfTrue="1">
      <formula>"len($A:$A)=3"</formula>
    </cfRule>
  </conditionalFormatting>
  <conditionalFormatting sqref="B33:B35">
    <cfRule type="expression" dxfId="1" priority="8" stopIfTrue="1">
      <formula>"len($A:$A)=3"</formula>
    </cfRule>
  </conditionalFormatting>
  <conditionalFormatting sqref="C5:C7">
    <cfRule type="expression" dxfId="1" priority="25" stopIfTrue="1">
      <formula>"len($A:$A)=3"</formula>
    </cfRule>
  </conditionalFormatting>
  <conditionalFormatting sqref="C5:C30">
    <cfRule type="expression" dxfId="1" priority="22" stopIfTrue="1">
      <formula>"len($A:$A)=3"</formula>
    </cfRule>
  </conditionalFormatting>
  <conditionalFormatting sqref="C8:C9">
    <cfRule type="expression" dxfId="1" priority="23" stopIfTrue="1">
      <formula>"len($A:$A)=3"</formula>
    </cfRule>
  </conditionalFormatting>
  <conditionalFormatting sqref="C34:C35">
    <cfRule type="expression" dxfId="1" priority="19" stopIfTrue="1">
      <formula>"len($A:$A)=3"</formula>
    </cfRule>
  </conditionalFormatting>
  <conditionalFormatting sqref="C36:C38">
    <cfRule type="expression" dxfId="1" priority="18" stopIfTrue="1">
      <formula>"len($A:$A)=3"</formula>
    </cfRule>
  </conditionalFormatting>
  <conditionalFormatting sqref="D5:D7">
    <cfRule type="expression" dxfId="1" priority="15" stopIfTrue="1">
      <formula>"len($A:$A)=3"</formula>
    </cfRule>
  </conditionalFormatting>
  <conditionalFormatting sqref="D5:D30">
    <cfRule type="expression" dxfId="1" priority="12" stopIfTrue="1">
      <formula>"len($A:$A)=3"</formula>
    </cfRule>
  </conditionalFormatting>
  <conditionalFormatting sqref="D8:D9">
    <cfRule type="expression" dxfId="1" priority="13" stopIfTrue="1">
      <formula>"len($A:$A)=3"</formula>
    </cfRule>
  </conditionalFormatting>
  <conditionalFormatting sqref="D34:D35">
    <cfRule type="expression" dxfId="1" priority="10" stopIfTrue="1">
      <formula>"len($A:$A)=3"</formula>
    </cfRule>
  </conditionalFormatting>
  <conditionalFormatting sqref="D36:D38">
    <cfRule type="expression" dxfId="1" priority="9" stopIfTrue="1">
      <formula>"len($A:$A)=3"</formula>
    </cfRule>
  </conditionalFormatting>
  <conditionalFormatting sqref="D39:D41">
    <cfRule type="expression" dxfId="1" priority="17" stopIfTrue="1">
      <formula>"len($A:$A)=3"</formula>
    </cfRule>
  </conditionalFormatting>
  <conditionalFormatting sqref="D40:D41">
    <cfRule type="expression" dxfId="1" priority="14" stopIfTrue="1">
      <formula>"len($A:$A)=3"</formula>
    </cfRule>
  </conditionalFormatting>
  <conditionalFormatting sqref="A5:B30">
    <cfRule type="expression" dxfId="1" priority="32" stopIfTrue="1">
      <formula>"len($A:$A)=3"</formula>
    </cfRule>
  </conditionalFormatting>
  <conditionalFormatting sqref="B5:B7 B32 B42">
    <cfRule type="expression" dxfId="1" priority="35" stopIfTrue="1">
      <formula>"len($A:$A)=3"</formula>
    </cfRule>
  </conditionalFormatting>
  <conditionalFormatting sqref="C32 C33:D35">
    <cfRule type="expression" dxfId="1" priority="26" stopIfTrue="1">
      <formula>"len($A:$A)=3"</formula>
    </cfRule>
  </conditionalFormatting>
  <conditionalFormatting sqref="D32 D34:D35">
    <cfRule type="expression" dxfId="1" priority="16" stopIfTrue="1">
      <formula>"len($A:$A)=3"</formula>
    </cfRule>
  </conditionalFormatting>
  <conditionalFormatting sqref="A33:B35 B40 B42">
    <cfRule type="expression" dxfId="1" priority="7" stopIfTrue="1">
      <formula>"len($A:$A)=3"</formula>
    </cfRule>
  </conditionalFormatting>
  <conditionalFormatting sqref="C33:D35">
    <cfRule type="expression" dxfId="1" priority="20" stopIfTrue="1">
      <formula>"len($A:$A)=3"</formula>
    </cfRule>
  </conditionalFormatting>
  <conditionalFormatting sqref="A34:B35">
    <cfRule type="expression" dxfId="1" priority="6" stopIfTrue="1">
      <formula>"len($A:$A)=3"</formula>
    </cfRule>
  </conditionalFormatting>
  <conditionalFormatting sqref="A36:B37 B38">
    <cfRule type="expression" dxfId="1" priority="5" stopIfTrue="1">
      <formula>"len($A:$A)=3"</formula>
    </cfRule>
  </conditionalFormatting>
  <conditionalFormatting sqref="A36:D36 B42">
    <cfRule type="expression" dxfId="1" priority="34" stopIfTrue="1">
      <formula>"len($A:$A)=3"</formula>
    </cfRule>
  </conditionalFormatting>
  <conditionalFormatting sqref="B39:B40 B42">
    <cfRule type="expression" dxfId="1" priority="4" stopIfTrue="1">
      <formula>"len($A:$A)=3"</formula>
    </cfRule>
  </conditionalFormatting>
  <conditionalFormatting sqref="C39:C42 D42">
    <cfRule type="expression" dxfId="1" priority="27" stopIfTrue="1">
      <formula>"len($A:$A)=3"</formula>
    </cfRule>
  </conditionalFormatting>
  <conditionalFormatting sqref="C40:C42 D42">
    <cfRule type="expression" dxfId="1" priority="24"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1">
    <tabColor rgb="FF00B0F0"/>
  </sheetPr>
  <dimension ref="A1:F291"/>
  <sheetViews>
    <sheetView showGridLines="0" showZeros="0" view="pageBreakPreview" zoomScaleNormal="115" topLeftCell="B1" workbookViewId="0">
      <pane ySplit="3" topLeftCell="A256" activePane="bottomLeft" state="frozen"/>
      <selection/>
      <selection pane="bottomLeft" activeCell="E53" sqref="E53"/>
    </sheetView>
  </sheetViews>
  <sheetFormatPr defaultColWidth="9" defaultRowHeight="14.25" outlineLevelCol="5"/>
  <cols>
    <col min="1" max="1" width="13.625" style="299" customWidth="1"/>
    <col min="2" max="2" width="48.75" style="299" customWidth="1"/>
    <col min="3" max="4" width="20.6333333333333" style="299" customWidth="1"/>
    <col min="5" max="5" width="20.6333333333333" style="379" customWidth="1"/>
    <col min="6" max="6" width="3.75" style="301" hidden="1" customWidth="1"/>
    <col min="7" max="16384" width="9" style="299"/>
  </cols>
  <sheetData>
    <row r="1" s="378" customFormat="1" ht="45" customHeight="1" spans="1:5">
      <c r="A1" s="380"/>
      <c r="B1" s="300" t="s">
        <v>2565</v>
      </c>
      <c r="C1" s="300"/>
      <c r="D1" s="300"/>
      <c r="E1" s="300"/>
    </row>
    <row r="2" s="302" customFormat="1" ht="20.1" customHeight="1" spans="2:6">
      <c r="B2" s="303"/>
      <c r="C2" s="303"/>
      <c r="D2" s="303"/>
      <c r="E2" s="304" t="s">
        <v>2</v>
      </c>
      <c r="F2" s="305"/>
    </row>
    <row r="3" s="310" customFormat="1" ht="45" customHeight="1" spans="1:6">
      <c r="A3" s="306" t="s">
        <v>3</v>
      </c>
      <c r="B3" s="307" t="s">
        <v>4</v>
      </c>
      <c r="C3" s="308" t="s">
        <v>5</v>
      </c>
      <c r="D3" s="308" t="s">
        <v>6</v>
      </c>
      <c r="E3" s="308" t="s">
        <v>7</v>
      </c>
      <c r="F3" s="309" t="s">
        <v>138</v>
      </c>
    </row>
    <row r="4" ht="18.75" spans="1:6">
      <c r="A4" s="311" t="s">
        <v>83</v>
      </c>
      <c r="B4" s="312" t="s">
        <v>2566</v>
      </c>
      <c r="C4" s="323"/>
      <c r="D4" s="323"/>
      <c r="E4" s="362" t="str">
        <f>IF(C4&gt;0,D4/C4-1,IF(C6&lt;0,-(D4/C6-1),""))</f>
        <v/>
      </c>
      <c r="F4" s="315" t="str">
        <f t="shared" ref="F4:F67" si="0">IF(LEN(A4)=3,"是",IF(B4&lt;&gt;"",IF(SUM(C4:D4)&lt;&gt;0,"是","否"),"是"))</f>
        <v>是</v>
      </c>
    </row>
    <row r="5" ht="18.75" spans="1:6">
      <c r="A5" s="317" t="s">
        <v>2567</v>
      </c>
      <c r="B5" s="316" t="s">
        <v>2568</v>
      </c>
      <c r="C5" s="324"/>
      <c r="D5" s="324"/>
      <c r="E5" s="381" t="str">
        <f>IF(C5&gt;0,D5/C5-1,IF(C7&lt;0,-(D5/C7-1),""))</f>
        <v/>
      </c>
      <c r="F5" s="315" t="str">
        <f t="shared" si="0"/>
        <v>否</v>
      </c>
    </row>
    <row r="6" ht="18.75" spans="1:6">
      <c r="A6" s="317" t="s">
        <v>2569</v>
      </c>
      <c r="B6" s="316" t="s">
        <v>2570</v>
      </c>
      <c r="C6" s="382"/>
      <c r="D6" s="324"/>
      <c r="E6" s="381" t="str">
        <f t="shared" ref="E6:E70" si="1">IF(C6&gt;0,D6/C6-1,IF(C6&lt;0,-(D6/C6-1),""))</f>
        <v/>
      </c>
      <c r="F6" s="315" t="str">
        <f t="shared" si="0"/>
        <v>否</v>
      </c>
    </row>
    <row r="7" ht="18.75" hidden="1" spans="1:6">
      <c r="A7" s="317" t="s">
        <v>2571</v>
      </c>
      <c r="B7" s="316" t="s">
        <v>2572</v>
      </c>
      <c r="C7" s="324"/>
      <c r="D7" s="324"/>
      <c r="E7" s="381" t="str">
        <f t="shared" si="1"/>
        <v/>
      </c>
      <c r="F7" s="315" t="str">
        <f t="shared" si="0"/>
        <v>否</v>
      </c>
    </row>
    <row r="8" ht="18.75" hidden="1" spans="1:6">
      <c r="A8" s="317" t="s">
        <v>2573</v>
      </c>
      <c r="B8" s="316" t="s">
        <v>2574</v>
      </c>
      <c r="C8" s="324"/>
      <c r="D8" s="324"/>
      <c r="E8" s="381" t="str">
        <f t="shared" si="1"/>
        <v/>
      </c>
      <c r="F8" s="315" t="str">
        <f t="shared" si="0"/>
        <v>否</v>
      </c>
    </row>
    <row r="9" s="292" customFormat="1" ht="18.75" hidden="1" spans="1:6">
      <c r="A9" s="317" t="s">
        <v>2575</v>
      </c>
      <c r="B9" s="316" t="s">
        <v>2576</v>
      </c>
      <c r="C9" s="324"/>
      <c r="D9" s="324"/>
      <c r="E9" s="381" t="str">
        <f t="shared" si="1"/>
        <v/>
      </c>
      <c r="F9" s="315" t="str">
        <f t="shared" si="0"/>
        <v>否</v>
      </c>
    </row>
    <row r="10" ht="18.75" hidden="1" spans="1:6">
      <c r="A10" s="317" t="s">
        <v>2577</v>
      </c>
      <c r="B10" s="316" t="s">
        <v>2578</v>
      </c>
      <c r="C10" s="324"/>
      <c r="D10" s="324"/>
      <c r="E10" s="381" t="str">
        <f t="shared" si="1"/>
        <v/>
      </c>
      <c r="F10" s="315" t="str">
        <f t="shared" si="0"/>
        <v>否</v>
      </c>
    </row>
    <row r="11" ht="18.75" hidden="1" spans="1:6">
      <c r="A11" s="317" t="s">
        <v>2579</v>
      </c>
      <c r="B11" s="316" t="s">
        <v>2580</v>
      </c>
      <c r="C11" s="324"/>
      <c r="D11" s="324"/>
      <c r="E11" s="381" t="str">
        <f t="shared" si="1"/>
        <v/>
      </c>
      <c r="F11" s="315" t="str">
        <f t="shared" si="0"/>
        <v>否</v>
      </c>
    </row>
    <row r="12" s="292" customFormat="1" ht="18.75" hidden="1" spans="1:6">
      <c r="A12" s="317" t="s">
        <v>2581</v>
      </c>
      <c r="B12" s="316" t="s">
        <v>2582</v>
      </c>
      <c r="C12" s="324"/>
      <c r="D12" s="324"/>
      <c r="E12" s="381" t="str">
        <f t="shared" si="1"/>
        <v/>
      </c>
      <c r="F12" s="315" t="str">
        <f t="shared" si="0"/>
        <v>否</v>
      </c>
    </row>
    <row r="13" ht="18.75" hidden="1" spans="1:6">
      <c r="A13" s="317" t="s">
        <v>2583</v>
      </c>
      <c r="B13" s="316" t="s">
        <v>2584</v>
      </c>
      <c r="C13" s="324"/>
      <c r="D13" s="324"/>
      <c r="E13" s="381" t="str">
        <f t="shared" si="1"/>
        <v/>
      </c>
      <c r="F13" s="315" t="str">
        <f t="shared" si="0"/>
        <v>否</v>
      </c>
    </row>
    <row r="14" s="292" customFormat="1" ht="18.75" hidden="1" spans="1:6">
      <c r="A14" s="317" t="s">
        <v>2585</v>
      </c>
      <c r="B14" s="316" t="s">
        <v>2586</v>
      </c>
      <c r="C14" s="324"/>
      <c r="D14" s="324"/>
      <c r="E14" s="381" t="str">
        <f t="shared" si="1"/>
        <v/>
      </c>
      <c r="F14" s="315" t="str">
        <f t="shared" si="0"/>
        <v>否</v>
      </c>
    </row>
    <row r="15" ht="18.75" hidden="1" spans="1:6">
      <c r="A15" s="317" t="s">
        <v>2587</v>
      </c>
      <c r="B15" s="316" t="s">
        <v>2588</v>
      </c>
      <c r="C15" s="324"/>
      <c r="D15" s="324"/>
      <c r="E15" s="381" t="str">
        <f t="shared" si="1"/>
        <v/>
      </c>
      <c r="F15" s="315" t="str">
        <f t="shared" si="0"/>
        <v>否</v>
      </c>
    </row>
    <row r="16" ht="18.75" hidden="1" spans="1:6">
      <c r="A16" s="317" t="s">
        <v>2589</v>
      </c>
      <c r="B16" s="316" t="s">
        <v>2590</v>
      </c>
      <c r="C16" s="324"/>
      <c r="D16" s="324"/>
      <c r="E16" s="381" t="str">
        <f t="shared" si="1"/>
        <v/>
      </c>
      <c r="F16" s="315" t="str">
        <f t="shared" si="0"/>
        <v>否</v>
      </c>
    </row>
    <row r="17" s="292" customFormat="1" ht="37.5" hidden="1" spans="1:6">
      <c r="A17" s="317" t="s">
        <v>2591</v>
      </c>
      <c r="B17" s="316" t="s">
        <v>2592</v>
      </c>
      <c r="C17" s="324"/>
      <c r="D17" s="324"/>
      <c r="E17" s="381" t="str">
        <f t="shared" si="1"/>
        <v/>
      </c>
      <c r="F17" s="315" t="str">
        <f t="shared" si="0"/>
        <v>否</v>
      </c>
    </row>
    <row r="18" s="292" customFormat="1" ht="18.75" hidden="1" spans="1:6">
      <c r="A18" s="317" t="s">
        <v>2593</v>
      </c>
      <c r="B18" s="316" t="s">
        <v>2594</v>
      </c>
      <c r="C18" s="324"/>
      <c r="D18" s="324"/>
      <c r="E18" s="381" t="str">
        <f t="shared" si="1"/>
        <v/>
      </c>
      <c r="F18" s="315" t="str">
        <f t="shared" si="0"/>
        <v>否</v>
      </c>
    </row>
    <row r="19" s="292" customFormat="1" ht="37.5" hidden="1" spans="1:6">
      <c r="A19" s="317" t="s">
        <v>2595</v>
      </c>
      <c r="B19" s="316" t="s">
        <v>2596</v>
      </c>
      <c r="C19" s="324"/>
      <c r="D19" s="324"/>
      <c r="E19" s="381" t="str">
        <f t="shared" si="1"/>
        <v/>
      </c>
      <c r="F19" s="315" t="str">
        <f t="shared" si="0"/>
        <v>否</v>
      </c>
    </row>
    <row r="20" ht="18.75" spans="1:6">
      <c r="A20" s="311" t="s">
        <v>85</v>
      </c>
      <c r="B20" s="312" t="s">
        <v>2597</v>
      </c>
      <c r="C20" s="323"/>
      <c r="D20" s="323">
        <f>D21</f>
        <v>0</v>
      </c>
      <c r="E20" s="362" t="str">
        <f t="shared" si="1"/>
        <v/>
      </c>
      <c r="F20" s="315" t="str">
        <f t="shared" si="0"/>
        <v>是</v>
      </c>
    </row>
    <row r="21" ht="18.75" spans="1:6">
      <c r="A21" s="317" t="s">
        <v>2598</v>
      </c>
      <c r="B21" s="316" t="s">
        <v>2599</v>
      </c>
      <c r="C21" s="382"/>
      <c r="D21" s="324"/>
      <c r="E21" s="381" t="str">
        <f t="shared" si="1"/>
        <v/>
      </c>
      <c r="F21" s="315" t="str">
        <f t="shared" si="0"/>
        <v>否</v>
      </c>
    </row>
    <row r="22" ht="18.75" spans="1:6">
      <c r="A22" s="317" t="s">
        <v>2600</v>
      </c>
      <c r="B22" s="316" t="s">
        <v>2601</v>
      </c>
      <c r="C22" s="382"/>
      <c r="D22" s="324"/>
      <c r="E22" s="381" t="str">
        <f t="shared" si="1"/>
        <v/>
      </c>
      <c r="F22" s="315" t="str">
        <f t="shared" si="0"/>
        <v>否</v>
      </c>
    </row>
    <row r="23" ht="18.75" spans="1:6">
      <c r="A23" s="317" t="s">
        <v>2602</v>
      </c>
      <c r="B23" s="316" t="s">
        <v>2603</v>
      </c>
      <c r="C23" s="382"/>
      <c r="D23" s="324"/>
      <c r="E23" s="381" t="str">
        <f t="shared" si="1"/>
        <v/>
      </c>
      <c r="F23" s="315" t="str">
        <f t="shared" si="0"/>
        <v>否</v>
      </c>
    </row>
    <row r="24" ht="18.75" spans="1:6">
      <c r="A24" s="317" t="s">
        <v>2604</v>
      </c>
      <c r="B24" s="316" t="s">
        <v>2605</v>
      </c>
      <c r="C24" s="324"/>
      <c r="D24" s="324"/>
      <c r="E24" s="381" t="str">
        <f t="shared" si="1"/>
        <v/>
      </c>
      <c r="F24" s="315" t="str">
        <f t="shared" si="0"/>
        <v>否</v>
      </c>
    </row>
    <row r="25" ht="18.75" spans="1:6">
      <c r="A25" s="317" t="s">
        <v>2606</v>
      </c>
      <c r="B25" s="316" t="s">
        <v>2607</v>
      </c>
      <c r="C25" s="324"/>
      <c r="D25" s="324"/>
      <c r="E25" s="381" t="str">
        <f t="shared" si="1"/>
        <v/>
      </c>
      <c r="F25" s="315" t="str">
        <f t="shared" si="0"/>
        <v>否</v>
      </c>
    </row>
    <row r="26" s="292" customFormat="1" ht="18.75" spans="1:6">
      <c r="A26" s="317" t="s">
        <v>2608</v>
      </c>
      <c r="B26" s="316" t="s">
        <v>2601</v>
      </c>
      <c r="C26" s="324"/>
      <c r="D26" s="324"/>
      <c r="E26" s="381" t="str">
        <f t="shared" si="1"/>
        <v/>
      </c>
      <c r="F26" s="315" t="str">
        <f t="shared" si="0"/>
        <v>否</v>
      </c>
    </row>
    <row r="27" ht="18.75" spans="1:6">
      <c r="A27" s="317" t="s">
        <v>2609</v>
      </c>
      <c r="B27" s="316" t="s">
        <v>2603</v>
      </c>
      <c r="C27" s="324"/>
      <c r="D27" s="324"/>
      <c r="E27" s="381" t="str">
        <f t="shared" si="1"/>
        <v/>
      </c>
      <c r="F27" s="315" t="str">
        <f t="shared" si="0"/>
        <v>否</v>
      </c>
    </row>
    <row r="28" ht="18.75" spans="1:6">
      <c r="A28" s="317" t="s">
        <v>2610</v>
      </c>
      <c r="B28" s="316" t="s">
        <v>2611</v>
      </c>
      <c r="C28" s="324"/>
      <c r="D28" s="324"/>
      <c r="E28" s="381" t="str">
        <f t="shared" si="1"/>
        <v/>
      </c>
      <c r="F28" s="315" t="str">
        <f t="shared" si="0"/>
        <v>否</v>
      </c>
    </row>
    <row r="29" s="295" customFormat="1" ht="37.5" spans="1:6">
      <c r="A29" s="317" t="s">
        <v>2612</v>
      </c>
      <c r="B29" s="316" t="s">
        <v>2613</v>
      </c>
      <c r="C29" s="324"/>
      <c r="D29" s="324"/>
      <c r="E29" s="381" t="str">
        <f t="shared" si="1"/>
        <v/>
      </c>
      <c r="F29" s="315" t="str">
        <f t="shared" si="0"/>
        <v>否</v>
      </c>
    </row>
    <row r="30" s="292" customFormat="1" ht="18.75" spans="1:6">
      <c r="A30" s="317" t="s">
        <v>2614</v>
      </c>
      <c r="B30" s="316" t="s">
        <v>2603</v>
      </c>
      <c r="C30" s="324"/>
      <c r="D30" s="324"/>
      <c r="E30" s="381" t="str">
        <f t="shared" si="1"/>
        <v/>
      </c>
      <c r="F30" s="315" t="str">
        <f t="shared" si="0"/>
        <v>否</v>
      </c>
    </row>
    <row r="31" s="292" customFormat="1" ht="37.5" spans="1:6">
      <c r="A31" s="317" t="s">
        <v>2615</v>
      </c>
      <c r="B31" s="316" t="s">
        <v>2616</v>
      </c>
      <c r="C31" s="324"/>
      <c r="D31" s="324"/>
      <c r="E31" s="381" t="str">
        <f t="shared" si="1"/>
        <v/>
      </c>
      <c r="F31" s="315" t="str">
        <f t="shared" si="0"/>
        <v>否</v>
      </c>
    </row>
    <row r="32" ht="18.75" spans="1:6">
      <c r="A32" s="311" t="s">
        <v>89</v>
      </c>
      <c r="B32" s="312" t="s">
        <v>2617</v>
      </c>
      <c r="C32" s="323">
        <f>C33</f>
        <v>0</v>
      </c>
      <c r="D32" s="323"/>
      <c r="E32" s="381" t="str">
        <f t="shared" si="1"/>
        <v/>
      </c>
      <c r="F32" s="315" t="str">
        <f t="shared" si="0"/>
        <v>是</v>
      </c>
    </row>
    <row r="33" ht="18.75" spans="1:6">
      <c r="A33" s="317" t="s">
        <v>2618</v>
      </c>
      <c r="B33" s="316" t="s">
        <v>2619</v>
      </c>
      <c r="C33" s="324"/>
      <c r="D33" s="324"/>
      <c r="E33" s="381" t="str">
        <f t="shared" si="1"/>
        <v/>
      </c>
      <c r="F33" s="315" t="str">
        <f t="shared" si="0"/>
        <v>否</v>
      </c>
    </row>
    <row r="34" s="292" customFormat="1" ht="18.75" spans="1:6">
      <c r="A34" s="317">
        <v>2116001</v>
      </c>
      <c r="B34" s="316" t="s">
        <v>2620</v>
      </c>
      <c r="C34" s="324"/>
      <c r="D34" s="324"/>
      <c r="E34" s="381" t="str">
        <f t="shared" si="1"/>
        <v/>
      </c>
      <c r="F34" s="315" t="str">
        <f t="shared" si="0"/>
        <v>否</v>
      </c>
    </row>
    <row r="35" s="292" customFormat="1" ht="18.75" spans="1:6">
      <c r="A35" s="317">
        <v>2116002</v>
      </c>
      <c r="B35" s="316" t="s">
        <v>2621</v>
      </c>
      <c r="C35" s="324"/>
      <c r="D35" s="324"/>
      <c r="E35" s="381" t="str">
        <f t="shared" si="1"/>
        <v/>
      </c>
      <c r="F35" s="315" t="str">
        <f t="shared" si="0"/>
        <v>否</v>
      </c>
    </row>
    <row r="36" s="292" customFormat="1" ht="18.75" spans="1:6">
      <c r="A36" s="317">
        <v>2116003</v>
      </c>
      <c r="B36" s="316" t="s">
        <v>2622</v>
      </c>
      <c r="C36" s="324"/>
      <c r="D36" s="324"/>
      <c r="E36" s="381" t="str">
        <f t="shared" si="1"/>
        <v/>
      </c>
      <c r="F36" s="315" t="str">
        <f t="shared" si="0"/>
        <v>否</v>
      </c>
    </row>
    <row r="37" s="295" customFormat="1" ht="37.5" spans="1:6">
      <c r="A37" s="317">
        <v>2116099</v>
      </c>
      <c r="B37" s="316" t="s">
        <v>2623</v>
      </c>
      <c r="C37" s="324"/>
      <c r="D37" s="324"/>
      <c r="E37" s="381" t="str">
        <f t="shared" si="1"/>
        <v/>
      </c>
      <c r="F37" s="315" t="str">
        <f t="shared" si="0"/>
        <v>否</v>
      </c>
    </row>
    <row r="38" s="292" customFormat="1" ht="18.75" spans="1:6">
      <c r="A38" s="317">
        <v>21161</v>
      </c>
      <c r="B38" s="316" t="s">
        <v>2624</v>
      </c>
      <c r="C38" s="324"/>
      <c r="D38" s="324"/>
      <c r="E38" s="381" t="str">
        <f t="shared" si="1"/>
        <v/>
      </c>
      <c r="F38" s="315" t="str">
        <f t="shared" si="0"/>
        <v>否</v>
      </c>
    </row>
    <row r="39" ht="18.75" spans="1:6">
      <c r="A39" s="317">
        <v>2116101</v>
      </c>
      <c r="B39" s="316" t="s">
        <v>2625</v>
      </c>
      <c r="C39" s="324"/>
      <c r="D39" s="324"/>
      <c r="E39" s="381" t="str">
        <f t="shared" si="1"/>
        <v/>
      </c>
      <c r="F39" s="315" t="str">
        <f t="shared" si="0"/>
        <v>否</v>
      </c>
    </row>
    <row r="40" ht="18.75" spans="1:6">
      <c r="A40" s="317">
        <v>2116102</v>
      </c>
      <c r="B40" s="316" t="s">
        <v>2626</v>
      </c>
      <c r="C40" s="324"/>
      <c r="D40" s="324"/>
      <c r="E40" s="381" t="str">
        <f t="shared" si="1"/>
        <v/>
      </c>
      <c r="F40" s="315" t="str">
        <f t="shared" si="0"/>
        <v>否</v>
      </c>
    </row>
    <row r="41" ht="18.75" spans="1:6">
      <c r="A41" s="317">
        <v>2116103</v>
      </c>
      <c r="B41" s="316" t="s">
        <v>2627</v>
      </c>
      <c r="C41" s="324"/>
      <c r="D41" s="324"/>
      <c r="E41" s="381" t="str">
        <f t="shared" si="1"/>
        <v/>
      </c>
      <c r="F41" s="315" t="str">
        <f t="shared" si="0"/>
        <v>否</v>
      </c>
    </row>
    <row r="42" ht="18.75" spans="1:6">
      <c r="A42" s="317">
        <v>2116104</v>
      </c>
      <c r="B42" s="316" t="s">
        <v>2628</v>
      </c>
      <c r="C42" s="324"/>
      <c r="D42" s="324"/>
      <c r="E42" s="381" t="str">
        <f t="shared" si="1"/>
        <v/>
      </c>
      <c r="F42" s="315" t="str">
        <f t="shared" si="0"/>
        <v>否</v>
      </c>
    </row>
    <row r="43" ht="18.75" spans="1:6">
      <c r="A43" s="311" t="s">
        <v>91</v>
      </c>
      <c r="B43" s="312" t="s">
        <v>2629</v>
      </c>
      <c r="C43" s="323">
        <v>2426</v>
      </c>
      <c r="D43" s="323">
        <v>15535</v>
      </c>
      <c r="E43" s="362">
        <f t="shared" si="1"/>
        <v>5.4035449299258</v>
      </c>
      <c r="F43" s="315" t="str">
        <f t="shared" si="0"/>
        <v>是</v>
      </c>
    </row>
    <row r="44" ht="18.75" spans="1:6">
      <c r="A44" s="317" t="s">
        <v>2630</v>
      </c>
      <c r="B44" s="316" t="s">
        <v>2631</v>
      </c>
      <c r="C44" s="324">
        <v>2426</v>
      </c>
      <c r="D44" s="324">
        <v>4807</v>
      </c>
      <c r="E44" s="381">
        <f t="shared" si="1"/>
        <v>0.981450948062655</v>
      </c>
      <c r="F44" s="315" t="str">
        <f t="shared" si="0"/>
        <v>是</v>
      </c>
    </row>
    <row r="45" ht="18.75" spans="1:6">
      <c r="A45" s="317" t="s">
        <v>2632</v>
      </c>
      <c r="B45" s="316" t="s">
        <v>2633</v>
      </c>
      <c r="C45" s="382">
        <v>23</v>
      </c>
      <c r="D45" s="327">
        <v>960</v>
      </c>
      <c r="E45" s="381">
        <f t="shared" si="1"/>
        <v>40.7391304347826</v>
      </c>
      <c r="F45" s="315" t="str">
        <f t="shared" si="0"/>
        <v>是</v>
      </c>
    </row>
    <row r="46" ht="18.75" spans="1:6">
      <c r="A46" s="317" t="s">
        <v>2634</v>
      </c>
      <c r="B46" s="316" t="s">
        <v>2635</v>
      </c>
      <c r="C46" s="382"/>
      <c r="D46" s="324"/>
      <c r="E46" s="381" t="str">
        <f t="shared" si="1"/>
        <v/>
      </c>
      <c r="F46" s="315" t="str">
        <f t="shared" si="0"/>
        <v>否</v>
      </c>
    </row>
    <row r="47" ht="18.75" spans="1:6">
      <c r="A47" s="317" t="s">
        <v>2636</v>
      </c>
      <c r="B47" s="316" t="s">
        <v>2637</v>
      </c>
      <c r="C47" s="382"/>
      <c r="D47" s="324"/>
      <c r="E47" s="381" t="str">
        <f t="shared" si="1"/>
        <v/>
      </c>
      <c r="F47" s="315" t="str">
        <f t="shared" si="0"/>
        <v>否</v>
      </c>
    </row>
    <row r="48" ht="18.75" spans="1:6">
      <c r="A48" s="317" t="s">
        <v>2638</v>
      </c>
      <c r="B48" s="316" t="s">
        <v>2639</v>
      </c>
      <c r="C48" s="383"/>
      <c r="D48" s="328">
        <v>500</v>
      </c>
      <c r="E48" s="381">
        <v>1</v>
      </c>
      <c r="F48" s="315" t="str">
        <f t="shared" si="0"/>
        <v>是</v>
      </c>
    </row>
    <row r="49" ht="18.75" spans="1:6">
      <c r="A49" s="317" t="s">
        <v>2640</v>
      </c>
      <c r="B49" s="316" t="s">
        <v>2641</v>
      </c>
      <c r="C49" s="383">
        <v>20</v>
      </c>
      <c r="D49" s="326"/>
      <c r="E49" s="381">
        <f t="shared" si="1"/>
        <v>-1</v>
      </c>
      <c r="F49" s="315" t="str">
        <f t="shared" si="0"/>
        <v>是</v>
      </c>
    </row>
    <row r="50" ht="18.75" spans="1:6">
      <c r="A50" s="317" t="s">
        <v>2642</v>
      </c>
      <c r="B50" s="316" t="s">
        <v>2643</v>
      </c>
      <c r="C50" s="382"/>
      <c r="D50" s="324"/>
      <c r="E50" s="381" t="str">
        <f t="shared" si="1"/>
        <v/>
      </c>
      <c r="F50" s="315" t="str">
        <f t="shared" si="0"/>
        <v>否</v>
      </c>
    </row>
    <row r="51" ht="18.75" spans="1:6">
      <c r="A51" s="317" t="s">
        <v>2644</v>
      </c>
      <c r="B51" s="316" t="s">
        <v>2645</v>
      </c>
      <c r="C51" s="382"/>
      <c r="D51" s="324"/>
      <c r="E51" s="381" t="str">
        <f t="shared" si="1"/>
        <v/>
      </c>
      <c r="F51" s="315" t="str">
        <f t="shared" si="0"/>
        <v>否</v>
      </c>
    </row>
    <row r="52" ht="18.75" spans="1:6">
      <c r="A52" s="317" t="s">
        <v>2646</v>
      </c>
      <c r="B52" s="316" t="s">
        <v>2647</v>
      </c>
      <c r="C52" s="324"/>
      <c r="D52" s="324"/>
      <c r="E52" s="381" t="str">
        <f t="shared" si="1"/>
        <v/>
      </c>
      <c r="F52" s="315" t="str">
        <f t="shared" si="0"/>
        <v>否</v>
      </c>
    </row>
    <row r="53" ht="18.75" spans="1:6">
      <c r="A53" s="317" t="s">
        <v>2648</v>
      </c>
      <c r="B53" s="316" t="s">
        <v>2649</v>
      </c>
      <c r="C53" s="382"/>
      <c r="D53" s="324"/>
      <c r="E53" s="381" t="str">
        <f t="shared" si="1"/>
        <v/>
      </c>
      <c r="F53" s="315" t="str">
        <f t="shared" si="0"/>
        <v>否</v>
      </c>
    </row>
    <row r="54" ht="18.75" spans="1:6">
      <c r="A54" s="317" t="s">
        <v>2650</v>
      </c>
      <c r="B54" s="316" t="s">
        <v>2651</v>
      </c>
      <c r="C54" s="324"/>
      <c r="D54" s="324"/>
      <c r="E54" s="381" t="str">
        <f t="shared" si="1"/>
        <v/>
      </c>
      <c r="F54" s="315" t="str">
        <f t="shared" si="0"/>
        <v>否</v>
      </c>
    </row>
    <row r="55" ht="18.75" spans="1:6">
      <c r="A55" s="317" t="s">
        <v>2652</v>
      </c>
      <c r="B55" s="316" t="s">
        <v>2653</v>
      </c>
      <c r="C55" s="324"/>
      <c r="D55" s="324"/>
      <c r="E55" s="381" t="str">
        <f t="shared" si="1"/>
        <v/>
      </c>
      <c r="F55" s="315" t="str">
        <f t="shared" si="0"/>
        <v>否</v>
      </c>
    </row>
    <row r="56" ht="37.5" spans="1:6">
      <c r="A56" s="317" t="s">
        <v>2654</v>
      </c>
      <c r="B56" s="316" t="s">
        <v>2655</v>
      </c>
      <c r="C56" s="324"/>
      <c r="D56" s="324"/>
      <c r="E56" s="381" t="str">
        <f t="shared" si="1"/>
        <v/>
      </c>
      <c r="F56" s="315" t="str">
        <f t="shared" si="0"/>
        <v>否</v>
      </c>
    </row>
    <row r="57" ht="18.75" spans="1:6">
      <c r="A57" s="317" t="s">
        <v>2656</v>
      </c>
      <c r="B57" s="316" t="s">
        <v>2657</v>
      </c>
      <c r="C57" s="324"/>
      <c r="D57" s="324"/>
      <c r="E57" s="381" t="str">
        <f t="shared" si="1"/>
        <v/>
      </c>
      <c r="F57" s="315" t="str">
        <f t="shared" si="0"/>
        <v>否</v>
      </c>
    </row>
    <row r="58" ht="18.75" spans="1:6">
      <c r="A58" s="317" t="s">
        <v>2658</v>
      </c>
      <c r="B58" s="316" t="s">
        <v>2633</v>
      </c>
      <c r="C58" s="324"/>
      <c r="D58" s="324"/>
      <c r="E58" s="381" t="str">
        <f t="shared" si="1"/>
        <v/>
      </c>
      <c r="F58" s="315" t="str">
        <f t="shared" si="0"/>
        <v>否</v>
      </c>
    </row>
    <row r="59" ht="18.75" spans="1:6">
      <c r="A59" s="317" t="s">
        <v>2659</v>
      </c>
      <c r="B59" s="316" t="s">
        <v>2635</v>
      </c>
      <c r="C59" s="324"/>
      <c r="D59" s="324"/>
      <c r="E59" s="381" t="str">
        <f t="shared" si="1"/>
        <v/>
      </c>
      <c r="F59" s="315" t="str">
        <f t="shared" si="0"/>
        <v>否</v>
      </c>
    </row>
    <row r="60" ht="18.75" spans="1:6">
      <c r="A60" s="317" t="s">
        <v>2660</v>
      </c>
      <c r="B60" s="316" t="s">
        <v>2661</v>
      </c>
      <c r="C60" s="324"/>
      <c r="D60" s="324"/>
      <c r="E60" s="381" t="str">
        <f t="shared" si="1"/>
        <v/>
      </c>
      <c r="F60" s="315" t="str">
        <f t="shared" si="0"/>
        <v>否</v>
      </c>
    </row>
    <row r="61" ht="18.75" spans="1:6">
      <c r="A61" s="317" t="s">
        <v>2662</v>
      </c>
      <c r="B61" s="316" t="s">
        <v>2663</v>
      </c>
      <c r="C61" s="324"/>
      <c r="D61" s="324"/>
      <c r="E61" s="381" t="str">
        <f t="shared" si="1"/>
        <v/>
      </c>
      <c r="F61" s="315" t="str">
        <f t="shared" si="0"/>
        <v>否</v>
      </c>
    </row>
    <row r="62" ht="18.75" spans="1:6">
      <c r="A62" s="317" t="s">
        <v>2664</v>
      </c>
      <c r="B62" s="316" t="s">
        <v>2665</v>
      </c>
      <c r="C62" s="324"/>
      <c r="D62" s="324"/>
      <c r="E62" s="381" t="str">
        <f t="shared" si="1"/>
        <v/>
      </c>
      <c r="F62" s="315" t="str">
        <f t="shared" si="0"/>
        <v>否</v>
      </c>
    </row>
    <row r="63" ht="18.75" spans="1:6">
      <c r="A63" s="317" t="s">
        <v>2666</v>
      </c>
      <c r="B63" s="316" t="s">
        <v>2667</v>
      </c>
      <c r="C63" s="324"/>
      <c r="D63" s="324"/>
      <c r="E63" s="381" t="str">
        <f t="shared" si="1"/>
        <v/>
      </c>
      <c r="F63" s="315" t="str">
        <f t="shared" si="0"/>
        <v>否</v>
      </c>
    </row>
    <row r="64" ht="18.75" spans="1:6">
      <c r="A64" s="317" t="s">
        <v>2668</v>
      </c>
      <c r="B64" s="316" t="s">
        <v>2669</v>
      </c>
      <c r="C64" s="324"/>
      <c r="D64" s="324"/>
      <c r="E64" s="381" t="str">
        <f t="shared" si="1"/>
        <v/>
      </c>
      <c r="F64" s="315" t="str">
        <f t="shared" si="0"/>
        <v>否</v>
      </c>
    </row>
    <row r="65" ht="18.75" spans="1:6">
      <c r="A65" s="317" t="s">
        <v>2670</v>
      </c>
      <c r="B65" s="316" t="s">
        <v>2671</v>
      </c>
      <c r="C65" s="324"/>
      <c r="D65" s="324"/>
      <c r="E65" s="381" t="str">
        <f t="shared" si="1"/>
        <v/>
      </c>
      <c r="F65" s="315" t="str">
        <f t="shared" si="0"/>
        <v>否</v>
      </c>
    </row>
    <row r="66" ht="18.75" spans="1:6">
      <c r="A66" s="317" t="s">
        <v>2672</v>
      </c>
      <c r="B66" s="316" t="s">
        <v>2673</v>
      </c>
      <c r="C66" s="324"/>
      <c r="D66" s="324"/>
      <c r="E66" s="381" t="str">
        <f t="shared" si="1"/>
        <v/>
      </c>
      <c r="F66" s="315" t="str">
        <f t="shared" si="0"/>
        <v>否</v>
      </c>
    </row>
    <row r="67" ht="18.75" spans="1:6">
      <c r="A67" s="317" t="s">
        <v>2674</v>
      </c>
      <c r="B67" s="316" t="s">
        <v>2675</v>
      </c>
      <c r="C67" s="324"/>
      <c r="D67" s="324"/>
      <c r="E67" s="381" t="str">
        <f t="shared" si="1"/>
        <v/>
      </c>
      <c r="F67" s="315" t="str">
        <f t="shared" si="0"/>
        <v>否</v>
      </c>
    </row>
    <row r="68" ht="18.75" spans="1:6">
      <c r="A68" s="317" t="s">
        <v>2676</v>
      </c>
      <c r="B68" s="316" t="s">
        <v>2677</v>
      </c>
      <c r="C68" s="324"/>
      <c r="D68" s="324"/>
      <c r="E68" s="381" t="str">
        <f t="shared" si="1"/>
        <v/>
      </c>
      <c r="F68" s="315" t="str">
        <f t="shared" ref="F68:F87" si="2">IF(LEN(A68)=3,"是",IF(B68&lt;&gt;"",IF(SUM(C68:D68)&lt;&gt;0,"是","否"),"是"))</f>
        <v>否</v>
      </c>
    </row>
    <row r="69" ht="18.75" spans="1:6">
      <c r="A69" s="317" t="s">
        <v>2678</v>
      </c>
      <c r="B69" s="316" t="s">
        <v>2679</v>
      </c>
      <c r="C69" s="382"/>
      <c r="D69" s="328"/>
      <c r="E69" s="381" t="str">
        <f t="shared" si="1"/>
        <v/>
      </c>
      <c r="F69" s="315" t="str">
        <f t="shared" si="2"/>
        <v>否</v>
      </c>
    </row>
    <row r="70" ht="18.75" spans="1:6">
      <c r="A70" s="317" t="s">
        <v>2680</v>
      </c>
      <c r="B70" s="316" t="s">
        <v>2681</v>
      </c>
      <c r="C70" s="382"/>
      <c r="D70" s="328"/>
      <c r="E70" s="381" t="str">
        <f t="shared" si="1"/>
        <v/>
      </c>
      <c r="F70" s="315" t="str">
        <f t="shared" si="2"/>
        <v>否</v>
      </c>
    </row>
    <row r="71" ht="18.75" spans="1:6">
      <c r="A71" s="317" t="s">
        <v>2682</v>
      </c>
      <c r="B71" s="316" t="s">
        <v>2683</v>
      </c>
      <c r="C71" s="324"/>
      <c r="D71" s="324"/>
      <c r="E71" s="381" t="str">
        <f t="shared" ref="E71:E87" si="3">IF(C71&gt;0,D71/C71-1,IF(C71&lt;0,-(D71/C71-1),""))</f>
        <v/>
      </c>
      <c r="F71" s="315" t="str">
        <f t="shared" si="2"/>
        <v>否</v>
      </c>
    </row>
    <row r="72" ht="18.75" spans="1:6">
      <c r="A72" s="317" t="s">
        <v>2684</v>
      </c>
      <c r="B72" s="316" t="s">
        <v>2685</v>
      </c>
      <c r="C72" s="324"/>
      <c r="D72" s="324"/>
      <c r="E72" s="381" t="str">
        <f t="shared" si="3"/>
        <v/>
      </c>
      <c r="F72" s="315" t="str">
        <f t="shared" si="2"/>
        <v>否</v>
      </c>
    </row>
    <row r="73" ht="18.75" spans="1:6">
      <c r="A73" s="317" t="s">
        <v>2686</v>
      </c>
      <c r="B73" s="316" t="s">
        <v>2633</v>
      </c>
      <c r="C73" s="324"/>
      <c r="D73" s="324"/>
      <c r="E73" s="381" t="str">
        <f t="shared" si="3"/>
        <v/>
      </c>
      <c r="F73" s="315" t="str">
        <f t="shared" si="2"/>
        <v>否</v>
      </c>
    </row>
    <row r="74" ht="18.75" spans="1:6">
      <c r="A74" s="317" t="s">
        <v>2687</v>
      </c>
      <c r="B74" s="316" t="s">
        <v>2635</v>
      </c>
      <c r="C74" s="324"/>
      <c r="D74" s="324"/>
      <c r="E74" s="381" t="str">
        <f t="shared" si="3"/>
        <v/>
      </c>
      <c r="F74" s="315" t="str">
        <f t="shared" si="2"/>
        <v>否</v>
      </c>
    </row>
    <row r="75" ht="18.75" spans="1:6">
      <c r="A75" s="317" t="s">
        <v>2688</v>
      </c>
      <c r="B75" s="316" t="s">
        <v>2689</v>
      </c>
      <c r="C75" s="324"/>
      <c r="D75" s="324"/>
      <c r="E75" s="381" t="str">
        <f t="shared" si="3"/>
        <v/>
      </c>
      <c r="F75" s="315" t="str">
        <f t="shared" si="2"/>
        <v>否</v>
      </c>
    </row>
    <row r="76" ht="18.75" spans="1:6">
      <c r="A76" s="317" t="s">
        <v>2690</v>
      </c>
      <c r="B76" s="316" t="s">
        <v>2691</v>
      </c>
      <c r="C76" s="324"/>
      <c r="D76" s="324"/>
      <c r="E76" s="381" t="str">
        <f t="shared" si="3"/>
        <v/>
      </c>
      <c r="F76" s="315" t="str">
        <f t="shared" si="2"/>
        <v>否</v>
      </c>
    </row>
    <row r="77" ht="18.75" spans="1:6">
      <c r="A77" s="317" t="s">
        <v>2692</v>
      </c>
      <c r="B77" s="316" t="s">
        <v>2633</v>
      </c>
      <c r="C77" s="324"/>
      <c r="D77" s="324"/>
      <c r="E77" s="381" t="str">
        <f t="shared" si="3"/>
        <v/>
      </c>
      <c r="F77" s="315" t="str">
        <f t="shared" si="2"/>
        <v>否</v>
      </c>
    </row>
    <row r="78" ht="18.75" spans="1:6">
      <c r="A78" s="317" t="s">
        <v>2693</v>
      </c>
      <c r="B78" s="316" t="s">
        <v>2635</v>
      </c>
      <c r="C78" s="324"/>
      <c r="D78" s="324"/>
      <c r="E78" s="381" t="str">
        <f t="shared" si="3"/>
        <v/>
      </c>
      <c r="F78" s="315" t="str">
        <f t="shared" si="2"/>
        <v>否</v>
      </c>
    </row>
    <row r="79" s="292" customFormat="1" ht="37.5" spans="1:6">
      <c r="A79" s="317" t="s">
        <v>2694</v>
      </c>
      <c r="B79" s="316" t="s">
        <v>2695</v>
      </c>
      <c r="C79" s="324"/>
      <c r="D79" s="324"/>
      <c r="E79" s="381" t="str">
        <f t="shared" si="3"/>
        <v/>
      </c>
      <c r="F79" s="315" t="str">
        <f t="shared" si="2"/>
        <v>否</v>
      </c>
    </row>
    <row r="80" s="292" customFormat="1" ht="37.5" spans="1:6">
      <c r="A80" s="317" t="s">
        <v>2696</v>
      </c>
      <c r="B80" s="316" t="s">
        <v>2697</v>
      </c>
      <c r="C80" s="324"/>
      <c r="D80" s="324"/>
      <c r="E80" s="381" t="str">
        <f t="shared" si="3"/>
        <v/>
      </c>
      <c r="F80" s="315" t="str">
        <f t="shared" si="2"/>
        <v>否</v>
      </c>
    </row>
    <row r="81" s="292" customFormat="1" ht="18.75" spans="1:6">
      <c r="A81" s="317" t="s">
        <v>2698</v>
      </c>
      <c r="B81" s="316" t="s">
        <v>2667</v>
      </c>
      <c r="C81" s="324"/>
      <c r="D81" s="324"/>
      <c r="E81" s="381" t="str">
        <f t="shared" si="3"/>
        <v/>
      </c>
      <c r="F81" s="315" t="str">
        <f t="shared" si="2"/>
        <v>否</v>
      </c>
    </row>
    <row r="82" s="292" customFormat="1" ht="18.75" spans="1:6">
      <c r="A82" s="317" t="s">
        <v>2699</v>
      </c>
      <c r="B82" s="316" t="s">
        <v>2669</v>
      </c>
      <c r="C82" s="324"/>
      <c r="D82" s="324"/>
      <c r="E82" s="381" t="str">
        <f t="shared" si="3"/>
        <v/>
      </c>
      <c r="F82" s="315" t="str">
        <f t="shared" si="2"/>
        <v>否</v>
      </c>
    </row>
    <row r="83" s="292" customFormat="1" ht="18.75" spans="1:6">
      <c r="A83" s="317" t="s">
        <v>2700</v>
      </c>
      <c r="B83" s="316" t="s">
        <v>2671</v>
      </c>
      <c r="C83" s="324"/>
      <c r="D83" s="324"/>
      <c r="E83" s="381" t="str">
        <f t="shared" si="3"/>
        <v/>
      </c>
      <c r="F83" s="315" t="str">
        <f t="shared" si="2"/>
        <v>否</v>
      </c>
    </row>
    <row r="84" s="292" customFormat="1" ht="18.75" spans="1:6">
      <c r="A84" s="317" t="s">
        <v>2701</v>
      </c>
      <c r="B84" s="316" t="s">
        <v>2673</v>
      </c>
      <c r="C84" s="324"/>
      <c r="D84" s="324"/>
      <c r="E84" s="381" t="str">
        <f t="shared" si="3"/>
        <v/>
      </c>
      <c r="F84" s="315" t="str">
        <f t="shared" si="2"/>
        <v>否</v>
      </c>
    </row>
    <row r="85" s="292" customFormat="1" ht="37.5" spans="1:6">
      <c r="A85" s="317" t="s">
        <v>2702</v>
      </c>
      <c r="B85" s="316" t="s">
        <v>2703</v>
      </c>
      <c r="C85" s="324"/>
      <c r="D85" s="324"/>
      <c r="E85" s="381" t="str">
        <f t="shared" si="3"/>
        <v/>
      </c>
      <c r="F85" s="315" t="str">
        <f t="shared" si="2"/>
        <v>否</v>
      </c>
    </row>
    <row r="86" s="292" customFormat="1" ht="18.75" spans="1:6">
      <c r="A86" s="317" t="s">
        <v>2704</v>
      </c>
      <c r="B86" s="316" t="s">
        <v>2705</v>
      </c>
      <c r="C86" s="324"/>
      <c r="D86" s="324"/>
      <c r="E86" s="381" t="str">
        <f t="shared" si="3"/>
        <v/>
      </c>
      <c r="F86" s="315" t="str">
        <f t="shared" si="2"/>
        <v>否</v>
      </c>
    </row>
    <row r="87" s="292" customFormat="1" ht="18.75" spans="1:6">
      <c r="A87" s="317" t="s">
        <v>2706</v>
      </c>
      <c r="B87" s="316" t="s">
        <v>2679</v>
      </c>
      <c r="C87" s="324"/>
      <c r="D87" s="324"/>
      <c r="E87" s="381" t="str">
        <f t="shared" si="3"/>
        <v/>
      </c>
      <c r="F87" s="315" t="str">
        <f t="shared" si="2"/>
        <v>否</v>
      </c>
    </row>
    <row r="88" s="292" customFormat="1" ht="18.75" spans="1:6">
      <c r="A88" s="317" t="s">
        <v>2707</v>
      </c>
      <c r="B88" s="316" t="s">
        <v>2708</v>
      </c>
      <c r="C88" s="324">
        <v>1883</v>
      </c>
      <c r="D88" s="324">
        <v>2347</v>
      </c>
      <c r="E88" s="381">
        <v>0.246</v>
      </c>
      <c r="F88" s="315"/>
    </row>
    <row r="89" s="292" customFormat="1" ht="18.75" spans="1:6">
      <c r="A89" s="317" t="s">
        <v>2709</v>
      </c>
      <c r="B89" s="316" t="s">
        <v>2710</v>
      </c>
      <c r="C89" s="324"/>
      <c r="D89" s="324">
        <v>500</v>
      </c>
      <c r="E89" s="381">
        <v>1</v>
      </c>
      <c r="F89" s="315"/>
    </row>
    <row r="90" s="292" customFormat="1" ht="18.75" spans="1:6">
      <c r="A90" s="317" t="s">
        <v>2711</v>
      </c>
      <c r="B90" s="316" t="s">
        <v>2712</v>
      </c>
      <c r="C90" s="324">
        <v>500</v>
      </c>
      <c r="D90" s="324">
        <v>500</v>
      </c>
      <c r="E90" s="381">
        <v>0</v>
      </c>
      <c r="F90" s="315"/>
    </row>
    <row r="91" s="292" customFormat="1" ht="37.5" spans="1:6">
      <c r="A91" s="317" t="s">
        <v>2713</v>
      </c>
      <c r="B91" s="316" t="s">
        <v>2714</v>
      </c>
      <c r="C91" s="324"/>
      <c r="D91" s="324"/>
      <c r="E91" s="381" t="str">
        <f t="shared" ref="E91:E99" si="4">IF(C91&gt;0,D91/C91-1,IF(C91&lt;0,-(D91/C91-1),""))</f>
        <v/>
      </c>
      <c r="F91" s="315" t="str">
        <f t="shared" ref="F91:F99" si="5">IF(LEN(A91)=3,"是",IF(B91&lt;&gt;"",IF(SUM(C91:D91)&lt;&gt;0,"是","否"),"是"))</f>
        <v>否</v>
      </c>
    </row>
    <row r="92" s="292" customFormat="1" ht="37.5" spans="1:6">
      <c r="A92" s="317" t="s">
        <v>2715</v>
      </c>
      <c r="B92" s="316" t="s">
        <v>2716</v>
      </c>
      <c r="C92" s="324"/>
      <c r="D92" s="324"/>
      <c r="E92" s="381" t="str">
        <f t="shared" si="4"/>
        <v/>
      </c>
      <c r="F92" s="315" t="str">
        <f t="shared" si="5"/>
        <v>否</v>
      </c>
    </row>
    <row r="93" s="292" customFormat="1" ht="18.75" spans="1:6">
      <c r="A93" s="317" t="s">
        <v>2717</v>
      </c>
      <c r="B93" s="316" t="s">
        <v>2633</v>
      </c>
      <c r="C93" s="324"/>
      <c r="D93" s="324"/>
      <c r="E93" s="381" t="str">
        <f t="shared" si="4"/>
        <v/>
      </c>
      <c r="F93" s="315" t="str">
        <f t="shared" si="5"/>
        <v>否</v>
      </c>
    </row>
    <row r="94" s="292" customFormat="1" ht="18.75" spans="1:6">
      <c r="A94" s="317" t="s">
        <v>2718</v>
      </c>
      <c r="B94" s="316" t="s">
        <v>2635</v>
      </c>
      <c r="C94" s="324"/>
      <c r="D94" s="324"/>
      <c r="E94" s="381" t="str">
        <f t="shared" si="4"/>
        <v/>
      </c>
      <c r="F94" s="315" t="str">
        <f t="shared" si="5"/>
        <v>否</v>
      </c>
    </row>
    <row r="95" s="292" customFormat="1" ht="18.75" spans="1:6">
      <c r="A95" s="317" t="s">
        <v>2719</v>
      </c>
      <c r="B95" s="316" t="s">
        <v>2637</v>
      </c>
      <c r="C95" s="324"/>
      <c r="D95" s="324"/>
      <c r="E95" s="381" t="str">
        <f t="shared" si="4"/>
        <v/>
      </c>
      <c r="F95" s="315" t="str">
        <f t="shared" si="5"/>
        <v>否</v>
      </c>
    </row>
    <row r="96" s="292" customFormat="1" ht="18.75" spans="1:6">
      <c r="A96" s="317" t="s">
        <v>2720</v>
      </c>
      <c r="B96" s="316" t="s">
        <v>2639</v>
      </c>
      <c r="C96" s="324"/>
      <c r="D96" s="324"/>
      <c r="E96" s="381" t="str">
        <f t="shared" si="4"/>
        <v/>
      </c>
      <c r="F96" s="315" t="str">
        <f t="shared" si="5"/>
        <v>否</v>
      </c>
    </row>
    <row r="97" ht="18.75" spans="1:6">
      <c r="A97" s="317" t="s">
        <v>2721</v>
      </c>
      <c r="B97" s="316" t="s">
        <v>2645</v>
      </c>
      <c r="C97" s="324"/>
      <c r="D97" s="324"/>
      <c r="E97" s="381" t="str">
        <f t="shared" si="4"/>
        <v/>
      </c>
      <c r="F97" s="315" t="str">
        <f t="shared" si="5"/>
        <v>否</v>
      </c>
    </row>
    <row r="98" ht="18.75" spans="1:6">
      <c r="A98" s="317" t="s">
        <v>2722</v>
      </c>
      <c r="B98" s="316" t="s">
        <v>2649</v>
      </c>
      <c r="C98" s="324"/>
      <c r="D98" s="324"/>
      <c r="E98" s="381" t="str">
        <f t="shared" si="4"/>
        <v/>
      </c>
      <c r="F98" s="315" t="str">
        <f t="shared" si="5"/>
        <v>否</v>
      </c>
    </row>
    <row r="99" ht="18.75" spans="1:6">
      <c r="A99" s="317" t="s">
        <v>2723</v>
      </c>
      <c r="B99" s="316" t="s">
        <v>2651</v>
      </c>
      <c r="C99" s="324"/>
      <c r="D99" s="324"/>
      <c r="E99" s="381" t="str">
        <f t="shared" si="4"/>
        <v/>
      </c>
      <c r="F99" s="315" t="str">
        <f t="shared" si="5"/>
        <v>否</v>
      </c>
    </row>
    <row r="100" customFormat="1" ht="18.75" spans="1:6">
      <c r="A100" s="317" t="s">
        <v>2724</v>
      </c>
      <c r="B100" s="316" t="s">
        <v>2725</v>
      </c>
      <c r="C100" s="324"/>
      <c r="D100" s="324">
        <v>10728</v>
      </c>
      <c r="E100" s="381">
        <v>1</v>
      </c>
      <c r="F100" s="315"/>
    </row>
    <row r="101" customFormat="1" ht="18.75" spans="1:6">
      <c r="A101" s="317" t="s">
        <v>2726</v>
      </c>
      <c r="B101" s="316" t="s">
        <v>2727</v>
      </c>
      <c r="C101" s="324"/>
      <c r="D101" s="324">
        <v>10728</v>
      </c>
      <c r="E101" s="381">
        <v>1</v>
      </c>
      <c r="F101" s="315"/>
    </row>
    <row r="102" s="292" customFormat="1" ht="37.5" spans="1:6">
      <c r="A102" s="317" t="s">
        <v>2728</v>
      </c>
      <c r="B102" s="316" t="s">
        <v>2729</v>
      </c>
      <c r="C102" s="324"/>
      <c r="D102" s="324"/>
      <c r="E102" s="381" t="str">
        <f t="shared" ref="E102:E138" si="6">IF(C102&gt;0,D102/C102-1,IF(C102&lt;0,-(D102/C102-1),""))</f>
        <v/>
      </c>
      <c r="F102" s="315" t="str">
        <f t="shared" ref="F102:F136" si="7">IF(LEN(A102)=3,"是",IF(B102&lt;&gt;"",IF(SUM(C102:D102)&lt;&gt;0,"是","否"),"是"))</f>
        <v>否</v>
      </c>
    </row>
    <row r="103" s="292" customFormat="1" ht="18.75" spans="1:6">
      <c r="A103" s="311" t="s">
        <v>93</v>
      </c>
      <c r="B103" s="312" t="s">
        <v>2730</v>
      </c>
      <c r="C103" s="323">
        <v>944</v>
      </c>
      <c r="D103" s="323">
        <v>3291</v>
      </c>
      <c r="E103" s="381">
        <f t="shared" si="6"/>
        <v>2.48622881355932</v>
      </c>
      <c r="F103" s="315" t="str">
        <f t="shared" si="7"/>
        <v>是</v>
      </c>
    </row>
    <row r="104" ht="18.75" spans="1:6">
      <c r="A104" s="317" t="s">
        <v>2731</v>
      </c>
      <c r="B104" s="316" t="s">
        <v>2732</v>
      </c>
      <c r="C104" s="324">
        <v>410</v>
      </c>
      <c r="D104" s="324">
        <v>2490</v>
      </c>
      <c r="E104" s="381">
        <f t="shared" si="6"/>
        <v>5.07317073170732</v>
      </c>
      <c r="F104" s="315" t="str">
        <f t="shared" si="7"/>
        <v>是</v>
      </c>
    </row>
    <row r="105" s="292" customFormat="1" ht="18.75" spans="1:6">
      <c r="A105" s="317" t="s">
        <v>2733</v>
      </c>
      <c r="B105" s="316" t="s">
        <v>2603</v>
      </c>
      <c r="C105" s="382">
        <v>382</v>
      </c>
      <c r="D105" s="329">
        <v>2434</v>
      </c>
      <c r="E105" s="381">
        <f t="shared" si="6"/>
        <v>5.3717277486911</v>
      </c>
      <c r="F105" s="315" t="str">
        <f t="shared" si="7"/>
        <v>是</v>
      </c>
    </row>
    <row r="106" s="292" customFormat="1" ht="18.75" spans="1:6">
      <c r="A106" s="317" t="s">
        <v>2734</v>
      </c>
      <c r="B106" s="316" t="s">
        <v>2735</v>
      </c>
      <c r="C106" s="324">
        <v>928</v>
      </c>
      <c r="D106" s="324">
        <v>500</v>
      </c>
      <c r="E106" s="381">
        <f t="shared" si="6"/>
        <v>-0.461206896551724</v>
      </c>
      <c r="F106" s="315" t="str">
        <f t="shared" si="7"/>
        <v>是</v>
      </c>
    </row>
    <row r="107" s="292" customFormat="1" ht="18.75" spans="1:6">
      <c r="A107" s="317" t="s">
        <v>2736</v>
      </c>
      <c r="B107" s="316" t="s">
        <v>2737</v>
      </c>
      <c r="C107" s="324"/>
      <c r="D107" s="324"/>
      <c r="E107" s="381" t="str">
        <f t="shared" si="6"/>
        <v/>
      </c>
      <c r="F107" s="315" t="str">
        <f t="shared" si="7"/>
        <v>否</v>
      </c>
    </row>
    <row r="108" s="292" customFormat="1" ht="18.75" spans="1:6">
      <c r="A108" s="317" t="s">
        <v>2738</v>
      </c>
      <c r="B108" s="316" t="s">
        <v>2739</v>
      </c>
      <c r="C108" s="382">
        <v>28</v>
      </c>
      <c r="D108" s="329">
        <v>56</v>
      </c>
      <c r="E108" s="381">
        <f t="shared" si="6"/>
        <v>1</v>
      </c>
      <c r="F108" s="315" t="str">
        <f t="shared" si="7"/>
        <v>是</v>
      </c>
    </row>
    <row r="109" s="292" customFormat="1" ht="18.75" spans="1:6">
      <c r="A109" s="317" t="s">
        <v>2740</v>
      </c>
      <c r="B109" s="316" t="s">
        <v>2741</v>
      </c>
      <c r="C109" s="324"/>
      <c r="D109" s="324"/>
      <c r="E109" s="381" t="str">
        <f t="shared" si="6"/>
        <v/>
      </c>
      <c r="F109" s="315" t="str">
        <f t="shared" si="7"/>
        <v>否</v>
      </c>
    </row>
    <row r="110" ht="18.75" spans="1:6">
      <c r="A110" s="317" t="s">
        <v>2742</v>
      </c>
      <c r="B110" s="316" t="s">
        <v>2603</v>
      </c>
      <c r="C110" s="324"/>
      <c r="D110" s="324"/>
      <c r="E110" s="381" t="str">
        <f t="shared" si="6"/>
        <v/>
      </c>
      <c r="F110" s="315" t="str">
        <f t="shared" si="7"/>
        <v>否</v>
      </c>
    </row>
    <row r="111" s="292" customFormat="1" ht="18.75" spans="1:6">
      <c r="A111" s="317" t="s">
        <v>2743</v>
      </c>
      <c r="B111" s="316" t="s">
        <v>2735</v>
      </c>
      <c r="C111" s="324"/>
      <c r="D111" s="324"/>
      <c r="E111" s="381" t="str">
        <f t="shared" si="6"/>
        <v/>
      </c>
      <c r="F111" s="315" t="str">
        <f t="shared" si="7"/>
        <v>否</v>
      </c>
    </row>
    <row r="112" s="292" customFormat="1" ht="18.75" spans="1:6">
      <c r="A112" s="317" t="s">
        <v>2744</v>
      </c>
      <c r="B112" s="316" t="s">
        <v>2745</v>
      </c>
      <c r="C112" s="324"/>
      <c r="D112" s="324"/>
      <c r="E112" s="381" t="str">
        <f t="shared" si="6"/>
        <v/>
      </c>
      <c r="F112" s="315" t="str">
        <f t="shared" si="7"/>
        <v>否</v>
      </c>
    </row>
    <row r="113" s="292" customFormat="1" ht="18.75" spans="1:6">
      <c r="A113" s="317" t="s">
        <v>2746</v>
      </c>
      <c r="B113" s="316" t="s">
        <v>2747</v>
      </c>
      <c r="C113" s="324"/>
      <c r="D113" s="324"/>
      <c r="E113" s="381" t="str">
        <f t="shared" si="6"/>
        <v/>
      </c>
      <c r="F113" s="315" t="str">
        <f t="shared" si="7"/>
        <v>否</v>
      </c>
    </row>
    <row r="114" ht="18.75" spans="1:6">
      <c r="A114" s="317" t="s">
        <v>2748</v>
      </c>
      <c r="B114" s="316" t="s">
        <v>2749</v>
      </c>
      <c r="C114" s="324"/>
      <c r="D114" s="324"/>
      <c r="E114" s="381" t="str">
        <f t="shared" si="6"/>
        <v/>
      </c>
      <c r="F114" s="315" t="str">
        <f t="shared" si="7"/>
        <v>否</v>
      </c>
    </row>
    <row r="115" s="292" customFormat="1" ht="18.75" spans="1:6">
      <c r="A115" s="317" t="s">
        <v>2750</v>
      </c>
      <c r="B115" s="316" t="s">
        <v>2751</v>
      </c>
      <c r="C115" s="324"/>
      <c r="D115" s="324"/>
      <c r="E115" s="381" t="str">
        <f t="shared" si="6"/>
        <v/>
      </c>
      <c r="F115" s="315" t="str">
        <f t="shared" si="7"/>
        <v>否</v>
      </c>
    </row>
    <row r="116" s="292" customFormat="1" ht="18.75" spans="1:6">
      <c r="A116" s="317" t="s">
        <v>2752</v>
      </c>
      <c r="B116" s="316" t="s">
        <v>2753</v>
      </c>
      <c r="C116" s="324"/>
      <c r="D116" s="324"/>
      <c r="E116" s="381" t="str">
        <f t="shared" si="6"/>
        <v/>
      </c>
      <c r="F116" s="315" t="str">
        <f t="shared" si="7"/>
        <v>否</v>
      </c>
    </row>
    <row r="117" s="292" customFormat="1" ht="18.75" spans="1:6">
      <c r="A117" s="317" t="s">
        <v>2754</v>
      </c>
      <c r="B117" s="316" t="s">
        <v>2755</v>
      </c>
      <c r="C117" s="324"/>
      <c r="D117" s="324"/>
      <c r="E117" s="381" t="str">
        <f t="shared" si="6"/>
        <v/>
      </c>
      <c r="F117" s="315" t="str">
        <f t="shared" si="7"/>
        <v>否</v>
      </c>
    </row>
    <row r="118" ht="18.75" spans="1:6">
      <c r="A118" s="317" t="s">
        <v>2756</v>
      </c>
      <c r="B118" s="316" t="s">
        <v>2757</v>
      </c>
      <c r="C118" s="324"/>
      <c r="D118" s="324"/>
      <c r="E118" s="381" t="str">
        <f t="shared" si="6"/>
        <v/>
      </c>
      <c r="F118" s="315" t="str">
        <f t="shared" si="7"/>
        <v>否</v>
      </c>
    </row>
    <row r="119" s="292" customFormat="1" ht="37.5" spans="1:6">
      <c r="A119" s="331">
        <v>21370</v>
      </c>
      <c r="B119" s="316" t="s">
        <v>2758</v>
      </c>
      <c r="C119" s="324"/>
      <c r="D119" s="324"/>
      <c r="E119" s="381" t="str">
        <f t="shared" si="6"/>
        <v/>
      </c>
      <c r="F119" s="315" t="str">
        <f t="shared" si="7"/>
        <v>否</v>
      </c>
    </row>
    <row r="120" s="292" customFormat="1" ht="18.75" spans="1:6">
      <c r="A120" s="331">
        <v>2137001</v>
      </c>
      <c r="B120" s="316" t="s">
        <v>2603</v>
      </c>
      <c r="C120" s="324"/>
      <c r="D120" s="324"/>
      <c r="E120" s="381" t="str">
        <f t="shared" si="6"/>
        <v/>
      </c>
      <c r="F120" s="315" t="str">
        <f t="shared" si="7"/>
        <v>否</v>
      </c>
    </row>
    <row r="121" ht="37.5" spans="1:6">
      <c r="A121" s="331">
        <v>2137099</v>
      </c>
      <c r="B121" s="316" t="s">
        <v>2759</v>
      </c>
      <c r="C121" s="324"/>
      <c r="D121" s="324"/>
      <c r="E121" s="381" t="str">
        <f t="shared" si="6"/>
        <v/>
      </c>
      <c r="F121" s="315" t="str">
        <f t="shared" si="7"/>
        <v>否</v>
      </c>
    </row>
    <row r="122" s="292" customFormat="1" ht="37.5" spans="1:6">
      <c r="A122" s="331">
        <v>21371</v>
      </c>
      <c r="B122" s="316" t="s">
        <v>2760</v>
      </c>
      <c r="C122" s="324"/>
      <c r="D122" s="324"/>
      <c r="E122" s="381" t="str">
        <f t="shared" si="6"/>
        <v/>
      </c>
      <c r="F122" s="315" t="str">
        <f t="shared" si="7"/>
        <v>否</v>
      </c>
    </row>
    <row r="123" ht="18.75" spans="1:6">
      <c r="A123" s="331">
        <v>2137101</v>
      </c>
      <c r="B123" s="316" t="s">
        <v>2751</v>
      </c>
      <c r="C123" s="324"/>
      <c r="D123" s="324"/>
      <c r="E123" s="381" t="str">
        <f t="shared" si="6"/>
        <v/>
      </c>
      <c r="F123" s="315" t="str">
        <f t="shared" si="7"/>
        <v>否</v>
      </c>
    </row>
    <row r="124" s="292" customFormat="1" ht="18.75" spans="1:6">
      <c r="A124" s="331">
        <v>2137102</v>
      </c>
      <c r="B124" s="316" t="s">
        <v>2761</v>
      </c>
      <c r="C124" s="324"/>
      <c r="D124" s="324"/>
      <c r="E124" s="381" t="str">
        <f t="shared" si="6"/>
        <v/>
      </c>
      <c r="F124" s="315" t="str">
        <f t="shared" si="7"/>
        <v>否</v>
      </c>
    </row>
    <row r="125" s="292" customFormat="1" ht="18.75" spans="1:6">
      <c r="A125" s="331">
        <v>2137103</v>
      </c>
      <c r="B125" s="316" t="s">
        <v>2755</v>
      </c>
      <c r="C125" s="324"/>
      <c r="D125" s="324"/>
      <c r="E125" s="381" t="str">
        <f t="shared" si="6"/>
        <v/>
      </c>
      <c r="F125" s="315" t="str">
        <f t="shared" si="7"/>
        <v>否</v>
      </c>
    </row>
    <row r="126" s="292" customFormat="1" ht="37.5" spans="1:6">
      <c r="A126" s="331">
        <v>2137199</v>
      </c>
      <c r="B126" s="316" t="s">
        <v>2762</v>
      </c>
      <c r="C126" s="324"/>
      <c r="D126" s="324"/>
      <c r="E126" s="381" t="str">
        <f t="shared" si="6"/>
        <v/>
      </c>
      <c r="F126" s="315" t="str">
        <f t="shared" si="7"/>
        <v>否</v>
      </c>
    </row>
    <row r="127" s="292" customFormat="1" ht="18.75" spans="1:6">
      <c r="A127" s="317" t="s">
        <v>2763</v>
      </c>
      <c r="B127" s="316" t="s">
        <v>2599</v>
      </c>
      <c r="C127" s="324">
        <v>534</v>
      </c>
      <c r="D127" s="324">
        <v>801</v>
      </c>
      <c r="E127" s="381"/>
      <c r="F127" s="315"/>
    </row>
    <row r="128" s="292" customFormat="1" ht="18.75" spans="1:6">
      <c r="A128" s="317" t="s">
        <v>2764</v>
      </c>
      <c r="B128" s="316" t="s">
        <v>2601</v>
      </c>
      <c r="C128" s="324">
        <v>432</v>
      </c>
      <c r="D128" s="324">
        <v>398</v>
      </c>
      <c r="E128" s="381"/>
      <c r="F128" s="315"/>
    </row>
    <row r="129" s="292" customFormat="1" ht="18.75" spans="1:6">
      <c r="A129" s="317" t="s">
        <v>2765</v>
      </c>
      <c r="B129" s="316" t="s">
        <v>2603</v>
      </c>
      <c r="C129" s="324">
        <v>102</v>
      </c>
      <c r="D129" s="324">
        <v>403</v>
      </c>
      <c r="E129" s="381"/>
      <c r="F129" s="315"/>
    </row>
    <row r="130" s="292" customFormat="1" ht="18.75" spans="1:6">
      <c r="A130" s="311" t="s">
        <v>95</v>
      </c>
      <c r="B130" s="312" t="s">
        <v>2766</v>
      </c>
      <c r="C130" s="323"/>
      <c r="D130" s="323"/>
      <c r="E130" s="381" t="str">
        <f t="shared" ref="E130:E141" si="8">IF(C130&gt;0,D130/C130-1,IF(C130&lt;0,-(D130/C130-1),""))</f>
        <v/>
      </c>
      <c r="F130" s="315" t="str">
        <f t="shared" ref="F130:F139" si="9">IF(LEN(A130)=3,"是",IF(B130&lt;&gt;"",IF(SUM(C130:D130)&lt;&gt;0,"是","否"),"是"))</f>
        <v>是</v>
      </c>
    </row>
    <row r="131" s="292" customFormat="1" ht="37.5" spans="1:6">
      <c r="A131" s="317" t="s">
        <v>2767</v>
      </c>
      <c r="B131" s="316" t="s">
        <v>2768</v>
      </c>
      <c r="C131" s="324"/>
      <c r="D131" s="324"/>
      <c r="E131" s="381" t="str">
        <f t="shared" si="8"/>
        <v/>
      </c>
      <c r="F131" s="315" t="str">
        <f t="shared" si="9"/>
        <v>否</v>
      </c>
    </row>
    <row r="132" ht="18.75" spans="1:6">
      <c r="A132" s="317" t="s">
        <v>2769</v>
      </c>
      <c r="B132" s="316" t="s">
        <v>2770</v>
      </c>
      <c r="C132" s="324"/>
      <c r="D132" s="324"/>
      <c r="E132" s="381" t="str">
        <f t="shared" si="8"/>
        <v/>
      </c>
      <c r="F132" s="315" t="str">
        <f t="shared" si="9"/>
        <v>否</v>
      </c>
    </row>
    <row r="133" s="292" customFormat="1" ht="18.75" spans="1:6">
      <c r="A133" s="317" t="s">
        <v>2771</v>
      </c>
      <c r="B133" s="316" t="s">
        <v>2772</v>
      </c>
      <c r="C133" s="324"/>
      <c r="D133" s="324"/>
      <c r="E133" s="381" t="str">
        <f t="shared" si="8"/>
        <v/>
      </c>
      <c r="F133" s="315" t="str">
        <f t="shared" si="9"/>
        <v>否</v>
      </c>
    </row>
    <row r="134" s="292" customFormat="1" ht="18.75" spans="1:6">
      <c r="A134" s="317" t="s">
        <v>2773</v>
      </c>
      <c r="B134" s="316" t="s">
        <v>2774</v>
      </c>
      <c r="C134" s="324"/>
      <c r="D134" s="324"/>
      <c r="E134" s="381" t="str">
        <f t="shared" si="8"/>
        <v/>
      </c>
      <c r="F134" s="315" t="str">
        <f t="shared" si="9"/>
        <v>否</v>
      </c>
    </row>
    <row r="135" s="292" customFormat="1" ht="37.5" spans="1:6">
      <c r="A135" s="317" t="s">
        <v>2775</v>
      </c>
      <c r="B135" s="316" t="s">
        <v>2776</v>
      </c>
      <c r="C135" s="324"/>
      <c r="D135" s="324"/>
      <c r="E135" s="381" t="str">
        <f t="shared" si="8"/>
        <v/>
      </c>
      <c r="F135" s="315" t="str">
        <f t="shared" si="9"/>
        <v>否</v>
      </c>
    </row>
    <row r="136" ht="18.75" spans="1:6">
      <c r="A136" s="317" t="s">
        <v>2777</v>
      </c>
      <c r="B136" s="316" t="s">
        <v>2778</v>
      </c>
      <c r="C136" s="324"/>
      <c r="D136" s="324"/>
      <c r="E136" s="381" t="str">
        <f t="shared" si="8"/>
        <v/>
      </c>
      <c r="F136" s="315" t="str">
        <f t="shared" si="9"/>
        <v>否</v>
      </c>
    </row>
    <row r="137" ht="18.75" spans="1:6">
      <c r="A137" s="317" t="s">
        <v>2779</v>
      </c>
      <c r="B137" s="316" t="s">
        <v>2774</v>
      </c>
      <c r="C137" s="324"/>
      <c r="D137" s="324"/>
      <c r="E137" s="381" t="str">
        <f t="shared" si="8"/>
        <v/>
      </c>
      <c r="F137" s="315" t="str">
        <f t="shared" si="9"/>
        <v>否</v>
      </c>
    </row>
    <row r="138" s="292" customFormat="1" ht="18.75" spans="1:6">
      <c r="A138" s="317" t="s">
        <v>2780</v>
      </c>
      <c r="B138" s="316" t="s">
        <v>2781</v>
      </c>
      <c r="C138" s="324"/>
      <c r="D138" s="324"/>
      <c r="E138" s="381" t="str">
        <f t="shared" si="8"/>
        <v/>
      </c>
      <c r="F138" s="315" t="str">
        <f t="shared" si="9"/>
        <v>否</v>
      </c>
    </row>
    <row r="139" ht="18.75" spans="1:6">
      <c r="A139" s="317" t="s">
        <v>2782</v>
      </c>
      <c r="B139" s="316" t="s">
        <v>2783</v>
      </c>
      <c r="C139" s="324"/>
      <c r="D139" s="324"/>
      <c r="E139" s="381" t="str">
        <f t="shared" si="8"/>
        <v/>
      </c>
      <c r="F139" s="315" t="str">
        <f t="shared" si="9"/>
        <v>否</v>
      </c>
    </row>
    <row r="140" ht="18.75" spans="1:6">
      <c r="A140" s="317" t="s">
        <v>2784</v>
      </c>
      <c r="B140" s="316" t="s">
        <v>2785</v>
      </c>
      <c r="C140" s="324"/>
      <c r="D140" s="324"/>
      <c r="E140" s="381" t="str">
        <f t="shared" si="8"/>
        <v/>
      </c>
      <c r="F140" s="315" t="str">
        <f t="shared" ref="F140:F203" si="10">IF(LEN(A140)=3,"是",IF(B140&lt;&gt;"",IF(SUM(C140:D140)&lt;&gt;0,"是","否"),"是"))</f>
        <v>否</v>
      </c>
    </row>
    <row r="141" s="292" customFormat="1" ht="18.75" spans="1:6">
      <c r="A141" s="317" t="s">
        <v>2786</v>
      </c>
      <c r="B141" s="316" t="s">
        <v>2787</v>
      </c>
      <c r="C141" s="324"/>
      <c r="D141" s="324"/>
      <c r="E141" s="381" t="str">
        <f t="shared" si="8"/>
        <v/>
      </c>
      <c r="F141" s="315" t="str">
        <f t="shared" si="10"/>
        <v>否</v>
      </c>
    </row>
    <row r="142" s="292" customFormat="1" ht="18.75" spans="1:6">
      <c r="A142" s="317" t="s">
        <v>2788</v>
      </c>
      <c r="B142" s="316" t="s">
        <v>2789</v>
      </c>
      <c r="C142" s="324"/>
      <c r="D142" s="324"/>
      <c r="E142" s="381" t="str">
        <f t="shared" ref="E142:E205" si="11">IF(C142&gt;0,D142/C142-1,IF(C142&lt;0,-(D142/C142-1),""))</f>
        <v/>
      </c>
      <c r="F142" s="315" t="str">
        <f t="shared" si="10"/>
        <v>否</v>
      </c>
    </row>
    <row r="143" s="292" customFormat="1" ht="18.75" spans="1:6">
      <c r="A143" s="317" t="s">
        <v>2790</v>
      </c>
      <c r="B143" s="316" t="s">
        <v>2791</v>
      </c>
      <c r="C143" s="324"/>
      <c r="D143" s="324"/>
      <c r="E143" s="381" t="str">
        <f t="shared" si="11"/>
        <v/>
      </c>
      <c r="F143" s="315" t="str">
        <f t="shared" si="10"/>
        <v>否</v>
      </c>
    </row>
    <row r="144" s="292" customFormat="1" ht="18.75" spans="1:6">
      <c r="A144" s="317" t="s">
        <v>2792</v>
      </c>
      <c r="B144" s="316" t="s">
        <v>2793</v>
      </c>
      <c r="C144" s="324"/>
      <c r="D144" s="324"/>
      <c r="E144" s="381" t="str">
        <f t="shared" si="11"/>
        <v/>
      </c>
      <c r="F144" s="315" t="str">
        <f t="shared" si="10"/>
        <v>否</v>
      </c>
    </row>
    <row r="145" s="292" customFormat="1" ht="18.75" spans="1:6">
      <c r="A145" s="317" t="s">
        <v>2794</v>
      </c>
      <c r="B145" s="316" t="s">
        <v>2795</v>
      </c>
      <c r="C145" s="324"/>
      <c r="D145" s="324"/>
      <c r="E145" s="381" t="str">
        <f t="shared" si="11"/>
        <v/>
      </c>
      <c r="F145" s="315" t="str">
        <f t="shared" si="10"/>
        <v>否</v>
      </c>
    </row>
    <row r="146" s="292" customFormat="1" ht="18.75" spans="1:6">
      <c r="A146" s="317" t="s">
        <v>2796</v>
      </c>
      <c r="B146" s="316" t="s">
        <v>2797</v>
      </c>
      <c r="C146" s="324"/>
      <c r="D146" s="324"/>
      <c r="E146" s="381" t="str">
        <f t="shared" si="11"/>
        <v/>
      </c>
      <c r="F146" s="315" t="str">
        <f t="shared" si="10"/>
        <v>否</v>
      </c>
    </row>
    <row r="147" s="292" customFormat="1" ht="18.75" spans="1:6">
      <c r="A147" s="317" t="s">
        <v>2798</v>
      </c>
      <c r="B147" s="316" t="s">
        <v>2799</v>
      </c>
      <c r="C147" s="324"/>
      <c r="D147" s="324"/>
      <c r="E147" s="381" t="str">
        <f t="shared" si="11"/>
        <v/>
      </c>
      <c r="F147" s="315" t="str">
        <f t="shared" si="10"/>
        <v>否</v>
      </c>
    </row>
    <row r="148" s="292" customFormat="1" ht="18.75" spans="1:6">
      <c r="A148" s="317" t="s">
        <v>2800</v>
      </c>
      <c r="B148" s="316" t="s">
        <v>2801</v>
      </c>
      <c r="C148" s="324"/>
      <c r="D148" s="324"/>
      <c r="E148" s="381" t="str">
        <f t="shared" si="11"/>
        <v/>
      </c>
      <c r="F148" s="315" t="str">
        <f t="shared" si="10"/>
        <v>否</v>
      </c>
    </row>
    <row r="149" s="292" customFormat="1" ht="18.75" spans="1:6">
      <c r="A149" s="317" t="s">
        <v>2802</v>
      </c>
      <c r="B149" s="316" t="s">
        <v>2803</v>
      </c>
      <c r="C149" s="324"/>
      <c r="D149" s="324"/>
      <c r="E149" s="381" t="str">
        <f t="shared" si="11"/>
        <v/>
      </c>
      <c r="F149" s="315" t="str">
        <f t="shared" si="10"/>
        <v>否</v>
      </c>
    </row>
    <row r="150" s="292" customFormat="1" ht="18.75" spans="1:6">
      <c r="A150" s="317" t="s">
        <v>2804</v>
      </c>
      <c r="B150" s="316" t="s">
        <v>2805</v>
      </c>
      <c r="C150" s="324"/>
      <c r="D150" s="324"/>
      <c r="E150" s="381" t="str">
        <f t="shared" si="11"/>
        <v/>
      </c>
      <c r="F150" s="315" t="str">
        <f t="shared" si="10"/>
        <v>否</v>
      </c>
    </row>
    <row r="151" s="292" customFormat="1" ht="18.75" spans="1:6">
      <c r="A151" s="317" t="s">
        <v>2806</v>
      </c>
      <c r="B151" s="316" t="s">
        <v>2807</v>
      </c>
      <c r="C151" s="324"/>
      <c r="D151" s="324"/>
      <c r="E151" s="381" t="str">
        <f t="shared" si="11"/>
        <v/>
      </c>
      <c r="F151" s="315" t="str">
        <f t="shared" si="10"/>
        <v>否</v>
      </c>
    </row>
    <row r="152" s="292" customFormat="1" ht="18.75" spans="1:6">
      <c r="A152" s="317" t="s">
        <v>2808</v>
      </c>
      <c r="B152" s="316" t="s">
        <v>2809</v>
      </c>
      <c r="C152" s="324"/>
      <c r="D152" s="324"/>
      <c r="E152" s="381" t="str">
        <f t="shared" si="11"/>
        <v/>
      </c>
      <c r="F152" s="315" t="str">
        <f t="shared" si="10"/>
        <v>否</v>
      </c>
    </row>
    <row r="153" s="292" customFormat="1" ht="18.75" spans="1:6">
      <c r="A153" s="317" t="s">
        <v>2810</v>
      </c>
      <c r="B153" s="316" t="s">
        <v>2811</v>
      </c>
      <c r="C153" s="324"/>
      <c r="D153" s="324"/>
      <c r="E153" s="381" t="str">
        <f t="shared" si="11"/>
        <v/>
      </c>
      <c r="F153" s="315" t="str">
        <f t="shared" si="10"/>
        <v>否</v>
      </c>
    </row>
    <row r="154" s="292" customFormat="1" ht="18.75" spans="1:6">
      <c r="A154" s="317" t="s">
        <v>2812</v>
      </c>
      <c r="B154" s="316" t="s">
        <v>2813</v>
      </c>
      <c r="C154" s="324"/>
      <c r="D154" s="324"/>
      <c r="E154" s="381" t="str">
        <f t="shared" si="11"/>
        <v/>
      </c>
      <c r="F154" s="315" t="str">
        <f t="shared" si="10"/>
        <v>否</v>
      </c>
    </row>
    <row r="155" s="292" customFormat="1" ht="18.75" spans="1:6">
      <c r="A155" s="317" t="s">
        <v>2814</v>
      </c>
      <c r="B155" s="316" t="s">
        <v>2815</v>
      </c>
      <c r="C155" s="324"/>
      <c r="D155" s="324"/>
      <c r="E155" s="381" t="str">
        <f t="shared" si="11"/>
        <v/>
      </c>
      <c r="F155" s="315" t="str">
        <f t="shared" si="10"/>
        <v>否</v>
      </c>
    </row>
    <row r="156" s="292" customFormat="1" ht="18.75" spans="1:6">
      <c r="A156" s="317" t="s">
        <v>2816</v>
      </c>
      <c r="B156" s="316" t="s">
        <v>2817</v>
      </c>
      <c r="C156" s="324"/>
      <c r="D156" s="324"/>
      <c r="E156" s="381" t="str">
        <f t="shared" si="11"/>
        <v/>
      </c>
      <c r="F156" s="315" t="str">
        <f t="shared" si="10"/>
        <v>否</v>
      </c>
    </row>
    <row r="157" s="292" customFormat="1" ht="18.75" spans="1:6">
      <c r="A157" s="317" t="s">
        <v>2818</v>
      </c>
      <c r="B157" s="316" t="s">
        <v>2819</v>
      </c>
      <c r="C157" s="324"/>
      <c r="D157" s="324"/>
      <c r="E157" s="381" t="str">
        <f t="shared" si="11"/>
        <v/>
      </c>
      <c r="F157" s="315" t="str">
        <f t="shared" si="10"/>
        <v>否</v>
      </c>
    </row>
    <row r="158" ht="18.75" spans="1:6">
      <c r="A158" s="317" t="s">
        <v>2820</v>
      </c>
      <c r="B158" s="316" t="s">
        <v>2821</v>
      </c>
      <c r="C158" s="324"/>
      <c r="D158" s="324"/>
      <c r="E158" s="381" t="str">
        <f t="shared" si="11"/>
        <v/>
      </c>
      <c r="F158" s="315" t="str">
        <f t="shared" si="10"/>
        <v>否</v>
      </c>
    </row>
    <row r="159" ht="18.75" spans="1:6">
      <c r="A159" s="317" t="s">
        <v>2822</v>
      </c>
      <c r="B159" s="316" t="s">
        <v>2823</v>
      </c>
      <c r="C159" s="324"/>
      <c r="D159" s="324"/>
      <c r="E159" s="381" t="str">
        <f t="shared" si="11"/>
        <v/>
      </c>
      <c r="F159" s="315" t="str">
        <f t="shared" si="10"/>
        <v>否</v>
      </c>
    </row>
    <row r="160" s="292" customFormat="1" ht="18.75" spans="1:6">
      <c r="A160" s="317" t="s">
        <v>2824</v>
      </c>
      <c r="B160" s="316" t="s">
        <v>2825</v>
      </c>
      <c r="C160" s="324"/>
      <c r="D160" s="324"/>
      <c r="E160" s="381" t="str">
        <f t="shared" si="11"/>
        <v/>
      </c>
      <c r="F160" s="315" t="str">
        <f t="shared" si="10"/>
        <v>否</v>
      </c>
    </row>
    <row r="161" ht="18.75" spans="1:6">
      <c r="A161" s="317" t="s">
        <v>2826</v>
      </c>
      <c r="B161" s="316" t="s">
        <v>2827</v>
      </c>
      <c r="C161" s="324"/>
      <c r="D161" s="324"/>
      <c r="E161" s="381" t="str">
        <f t="shared" si="11"/>
        <v/>
      </c>
      <c r="F161" s="315" t="str">
        <f t="shared" si="10"/>
        <v>否</v>
      </c>
    </row>
    <row r="162" ht="18.75" spans="1:6">
      <c r="A162" s="317" t="s">
        <v>2828</v>
      </c>
      <c r="B162" s="316" t="s">
        <v>2829</v>
      </c>
      <c r="C162" s="324"/>
      <c r="D162" s="324"/>
      <c r="E162" s="381" t="str">
        <f t="shared" si="11"/>
        <v/>
      </c>
      <c r="F162" s="315" t="str">
        <f t="shared" si="10"/>
        <v>否</v>
      </c>
    </row>
    <row r="163" s="292" customFormat="1" ht="18.75" spans="1:6">
      <c r="A163" s="317" t="s">
        <v>2830</v>
      </c>
      <c r="B163" s="316" t="s">
        <v>2831</v>
      </c>
      <c r="C163" s="324"/>
      <c r="D163" s="324"/>
      <c r="E163" s="381" t="str">
        <f t="shared" si="11"/>
        <v/>
      </c>
      <c r="F163" s="315" t="str">
        <f t="shared" si="10"/>
        <v>否</v>
      </c>
    </row>
    <row r="164" s="292" customFormat="1" ht="18.75" spans="1:6">
      <c r="A164" s="317" t="s">
        <v>2832</v>
      </c>
      <c r="B164" s="316" t="s">
        <v>2833</v>
      </c>
      <c r="C164" s="324"/>
      <c r="D164" s="324"/>
      <c r="E164" s="381" t="str">
        <f t="shared" si="11"/>
        <v/>
      </c>
      <c r="F164" s="315" t="str">
        <f t="shared" si="10"/>
        <v>否</v>
      </c>
    </row>
    <row r="165" s="292" customFormat="1" ht="18.75" spans="1:6">
      <c r="A165" s="317" t="s">
        <v>2834</v>
      </c>
      <c r="B165" s="316" t="s">
        <v>2835</v>
      </c>
      <c r="C165" s="324"/>
      <c r="D165" s="324"/>
      <c r="E165" s="381" t="str">
        <f t="shared" si="11"/>
        <v/>
      </c>
      <c r="F165" s="315" t="str">
        <f t="shared" si="10"/>
        <v>否</v>
      </c>
    </row>
    <row r="166" s="292" customFormat="1" ht="18.75" spans="1:6">
      <c r="A166" s="317" t="s">
        <v>2836</v>
      </c>
      <c r="B166" s="316" t="s">
        <v>2837</v>
      </c>
      <c r="C166" s="324"/>
      <c r="D166" s="324"/>
      <c r="E166" s="381" t="str">
        <f t="shared" si="11"/>
        <v/>
      </c>
      <c r="F166" s="315" t="str">
        <f t="shared" si="10"/>
        <v>否</v>
      </c>
    </row>
    <row r="167" s="292" customFormat="1" ht="18.75" spans="1:6">
      <c r="A167" s="317" t="s">
        <v>2838</v>
      </c>
      <c r="B167" s="316" t="s">
        <v>2839</v>
      </c>
      <c r="C167" s="324"/>
      <c r="D167" s="324"/>
      <c r="E167" s="381" t="str">
        <f t="shared" si="11"/>
        <v/>
      </c>
      <c r="F167" s="315" t="str">
        <f t="shared" si="10"/>
        <v>否</v>
      </c>
    </row>
    <row r="168" s="292" customFormat="1" ht="18.75" spans="1:6">
      <c r="A168" s="317" t="s">
        <v>2840</v>
      </c>
      <c r="B168" s="316" t="s">
        <v>2841</v>
      </c>
      <c r="C168" s="324"/>
      <c r="D168" s="324"/>
      <c r="E168" s="381" t="str">
        <f t="shared" si="11"/>
        <v/>
      </c>
      <c r="F168" s="315" t="str">
        <f t="shared" si="10"/>
        <v>否</v>
      </c>
    </row>
    <row r="169" s="292" customFormat="1" ht="18.75" spans="1:6">
      <c r="A169" s="317" t="s">
        <v>2842</v>
      </c>
      <c r="B169" s="316" t="s">
        <v>2843</v>
      </c>
      <c r="C169" s="324"/>
      <c r="D169" s="324"/>
      <c r="E169" s="381" t="str">
        <f t="shared" si="11"/>
        <v/>
      </c>
      <c r="F169" s="315" t="str">
        <f t="shared" si="10"/>
        <v>否</v>
      </c>
    </row>
    <row r="170" ht="18.75" spans="1:6">
      <c r="A170" s="317" t="s">
        <v>2844</v>
      </c>
      <c r="B170" s="316" t="s">
        <v>2845</v>
      </c>
      <c r="C170" s="324"/>
      <c r="D170" s="324"/>
      <c r="E170" s="381" t="str">
        <f t="shared" si="11"/>
        <v/>
      </c>
      <c r="F170" s="315" t="str">
        <f t="shared" si="10"/>
        <v>否</v>
      </c>
    </row>
    <row r="171" ht="37.5" spans="1:6">
      <c r="A171" s="317" t="s">
        <v>2846</v>
      </c>
      <c r="B171" s="316" t="s">
        <v>2847</v>
      </c>
      <c r="C171" s="324"/>
      <c r="D171" s="324"/>
      <c r="E171" s="381" t="str">
        <f t="shared" si="11"/>
        <v/>
      </c>
      <c r="F171" s="315" t="str">
        <f t="shared" si="10"/>
        <v>否</v>
      </c>
    </row>
    <row r="172" s="292" customFormat="1" ht="18.75" spans="1:6">
      <c r="A172" s="317" t="s">
        <v>2848</v>
      </c>
      <c r="B172" s="316" t="s">
        <v>2770</v>
      </c>
      <c r="C172" s="324"/>
      <c r="D172" s="324"/>
      <c r="E172" s="381" t="str">
        <f t="shared" si="11"/>
        <v/>
      </c>
      <c r="F172" s="315" t="str">
        <f t="shared" si="10"/>
        <v>否</v>
      </c>
    </row>
    <row r="173" s="292" customFormat="1" ht="37.5" spans="1:6">
      <c r="A173" s="317" t="s">
        <v>2849</v>
      </c>
      <c r="B173" s="316" t="s">
        <v>2850</v>
      </c>
      <c r="C173" s="324"/>
      <c r="D173" s="324"/>
      <c r="E173" s="381" t="str">
        <f t="shared" si="11"/>
        <v/>
      </c>
      <c r="F173" s="315" t="str">
        <f t="shared" si="10"/>
        <v>否</v>
      </c>
    </row>
    <row r="174" s="292" customFormat="1" ht="18.75" spans="1:6">
      <c r="A174" s="317" t="s">
        <v>2851</v>
      </c>
      <c r="B174" s="316" t="s">
        <v>2852</v>
      </c>
      <c r="C174" s="324"/>
      <c r="D174" s="324"/>
      <c r="E174" s="381" t="str">
        <f t="shared" si="11"/>
        <v/>
      </c>
      <c r="F174" s="315" t="str">
        <f t="shared" si="10"/>
        <v>否</v>
      </c>
    </row>
    <row r="175" s="292" customFormat="1" ht="18.75" spans="1:6">
      <c r="A175" s="317" t="s">
        <v>2853</v>
      </c>
      <c r="B175" s="316" t="s">
        <v>2770</v>
      </c>
      <c r="C175" s="324"/>
      <c r="D175" s="324"/>
      <c r="E175" s="381" t="str">
        <f t="shared" si="11"/>
        <v/>
      </c>
      <c r="F175" s="315" t="str">
        <f t="shared" si="10"/>
        <v>否</v>
      </c>
    </row>
    <row r="176" s="292" customFormat="1" ht="37.5" spans="1:6">
      <c r="A176" s="317" t="s">
        <v>2854</v>
      </c>
      <c r="B176" s="316" t="s">
        <v>2855</v>
      </c>
      <c r="C176" s="324"/>
      <c r="D176" s="324"/>
      <c r="E176" s="381" t="str">
        <f t="shared" si="11"/>
        <v/>
      </c>
      <c r="F176" s="315" t="str">
        <f t="shared" si="10"/>
        <v>否</v>
      </c>
    </row>
    <row r="177" s="292" customFormat="1" ht="18.75" spans="1:6">
      <c r="A177" s="317" t="s">
        <v>2856</v>
      </c>
      <c r="B177" s="316" t="s">
        <v>2857</v>
      </c>
      <c r="C177" s="324"/>
      <c r="D177" s="324"/>
      <c r="E177" s="381" t="str">
        <f t="shared" si="11"/>
        <v/>
      </c>
      <c r="F177" s="315" t="str">
        <f t="shared" si="10"/>
        <v>否</v>
      </c>
    </row>
    <row r="178" ht="18.75" spans="1:6">
      <c r="A178" s="317" t="s">
        <v>2858</v>
      </c>
      <c r="B178" s="316" t="s">
        <v>2859</v>
      </c>
      <c r="C178" s="324"/>
      <c r="D178" s="324"/>
      <c r="E178" s="381" t="str">
        <f t="shared" si="11"/>
        <v/>
      </c>
      <c r="F178" s="315" t="str">
        <f t="shared" si="10"/>
        <v>否</v>
      </c>
    </row>
    <row r="179" ht="18.75" spans="1:6">
      <c r="A179" s="317" t="s">
        <v>2860</v>
      </c>
      <c r="B179" s="316" t="s">
        <v>2789</v>
      </c>
      <c r="C179" s="324"/>
      <c r="D179" s="324"/>
      <c r="E179" s="381" t="str">
        <f t="shared" si="11"/>
        <v/>
      </c>
      <c r="F179" s="315" t="str">
        <f t="shared" si="10"/>
        <v>否</v>
      </c>
    </row>
    <row r="180" ht="18.75" spans="1:6">
      <c r="A180" s="317" t="s">
        <v>2861</v>
      </c>
      <c r="B180" s="316" t="s">
        <v>2793</v>
      </c>
      <c r="C180" s="324"/>
      <c r="D180" s="324"/>
      <c r="E180" s="381" t="str">
        <f t="shared" si="11"/>
        <v/>
      </c>
      <c r="F180" s="315" t="str">
        <f t="shared" si="10"/>
        <v>否</v>
      </c>
    </row>
    <row r="181" s="292" customFormat="1" ht="37.5" spans="1:6">
      <c r="A181" s="317" t="s">
        <v>2862</v>
      </c>
      <c r="B181" s="316" t="s">
        <v>2863</v>
      </c>
      <c r="C181" s="324"/>
      <c r="D181" s="324"/>
      <c r="E181" s="381" t="str">
        <f t="shared" si="11"/>
        <v/>
      </c>
      <c r="F181" s="315" t="str">
        <f t="shared" si="10"/>
        <v>否</v>
      </c>
    </row>
    <row r="182" ht="18.75" spans="1:6">
      <c r="A182" s="311" t="s">
        <v>97</v>
      </c>
      <c r="B182" s="312" t="s">
        <v>2864</v>
      </c>
      <c r="C182" s="323"/>
      <c r="D182" s="323"/>
      <c r="E182" s="381" t="str">
        <f t="shared" si="11"/>
        <v/>
      </c>
      <c r="F182" s="315" t="str">
        <f t="shared" si="10"/>
        <v>是</v>
      </c>
    </row>
    <row r="183" ht="18.75" spans="1:6">
      <c r="A183" s="317" t="s">
        <v>2865</v>
      </c>
      <c r="B183" s="316" t="s">
        <v>2866</v>
      </c>
      <c r="C183" s="324"/>
      <c r="D183" s="324"/>
      <c r="E183" s="381" t="str">
        <f t="shared" si="11"/>
        <v/>
      </c>
      <c r="F183" s="315" t="str">
        <f t="shared" si="10"/>
        <v>否</v>
      </c>
    </row>
    <row r="184" ht="18.75" spans="1:6">
      <c r="A184" s="317" t="s">
        <v>2867</v>
      </c>
      <c r="B184" s="316" t="s">
        <v>2868</v>
      </c>
      <c r="C184" s="324"/>
      <c r="D184" s="324"/>
      <c r="E184" s="381" t="str">
        <f t="shared" si="11"/>
        <v/>
      </c>
      <c r="F184" s="315" t="str">
        <f t="shared" si="10"/>
        <v>否</v>
      </c>
    </row>
    <row r="185" s="292" customFormat="1" ht="18.75" spans="1:6">
      <c r="A185" s="317" t="s">
        <v>2869</v>
      </c>
      <c r="B185" s="316" t="s">
        <v>2870</v>
      </c>
      <c r="C185" s="324"/>
      <c r="D185" s="324"/>
      <c r="E185" s="381" t="str">
        <f t="shared" si="11"/>
        <v/>
      </c>
      <c r="F185" s="315" t="str">
        <f t="shared" si="10"/>
        <v>否</v>
      </c>
    </row>
    <row r="186" s="292" customFormat="1" ht="18.75" spans="1:6">
      <c r="A186" s="311" t="s">
        <v>119</v>
      </c>
      <c r="B186" s="312" t="s">
        <v>2871</v>
      </c>
      <c r="C186" s="323">
        <v>8016</v>
      </c>
      <c r="D186" s="323">
        <v>2134</v>
      </c>
      <c r="E186" s="362">
        <f t="shared" si="11"/>
        <v>-0.733782435129741</v>
      </c>
      <c r="F186" s="315" t="str">
        <f t="shared" si="10"/>
        <v>是</v>
      </c>
    </row>
    <row r="187" ht="37.5" spans="1:6">
      <c r="A187" s="317" t="s">
        <v>2872</v>
      </c>
      <c r="B187" s="316" t="s">
        <v>2873</v>
      </c>
      <c r="C187" s="324">
        <v>6000</v>
      </c>
      <c r="D187" s="324"/>
      <c r="E187" s="381">
        <f t="shared" si="11"/>
        <v>-1</v>
      </c>
      <c r="F187" s="315" t="str">
        <f t="shared" si="10"/>
        <v>是</v>
      </c>
    </row>
    <row r="188" ht="18.75" spans="1:6">
      <c r="A188" s="317" t="s">
        <v>2874</v>
      </c>
      <c r="B188" s="316" t="s">
        <v>2875</v>
      </c>
      <c r="C188" s="324"/>
      <c r="D188" s="324"/>
      <c r="E188" s="381" t="str">
        <f t="shared" si="11"/>
        <v/>
      </c>
      <c r="F188" s="315" t="str">
        <f t="shared" si="10"/>
        <v>否</v>
      </c>
    </row>
    <row r="189" s="292" customFormat="1" ht="37.5" spans="1:6">
      <c r="A189" s="317" t="s">
        <v>2876</v>
      </c>
      <c r="B189" s="316" t="s">
        <v>2877</v>
      </c>
      <c r="C189" s="382"/>
      <c r="D189" s="324"/>
      <c r="E189" s="381" t="str">
        <f t="shared" si="11"/>
        <v/>
      </c>
      <c r="F189" s="315" t="str">
        <f t="shared" si="10"/>
        <v>否</v>
      </c>
    </row>
    <row r="190" s="292" customFormat="1" ht="18.75" spans="1:6">
      <c r="A190" s="317" t="s">
        <v>2878</v>
      </c>
      <c r="B190" s="316" t="s">
        <v>2879</v>
      </c>
      <c r="C190" s="324">
        <v>6000</v>
      </c>
      <c r="D190" s="324"/>
      <c r="E190" s="381">
        <f t="shared" si="11"/>
        <v>-1</v>
      </c>
      <c r="F190" s="315" t="str">
        <f t="shared" si="10"/>
        <v>是</v>
      </c>
    </row>
    <row r="191" ht="18.75" spans="1:6">
      <c r="A191" s="317" t="s">
        <v>2880</v>
      </c>
      <c r="B191" s="316" t="s">
        <v>2881</v>
      </c>
      <c r="C191" s="324">
        <v>13</v>
      </c>
      <c r="D191" s="324">
        <v>1</v>
      </c>
      <c r="E191" s="381">
        <f t="shared" si="11"/>
        <v>-0.923076923076923</v>
      </c>
      <c r="F191" s="315" t="str">
        <f t="shared" si="10"/>
        <v>是</v>
      </c>
    </row>
    <row r="192" s="292" customFormat="1" ht="18.75" spans="1:6">
      <c r="A192" s="317" t="s">
        <v>2882</v>
      </c>
      <c r="B192" s="316" t="s">
        <v>2883</v>
      </c>
      <c r="C192" s="324"/>
      <c r="D192" s="329"/>
      <c r="E192" s="381" t="str">
        <f t="shared" si="11"/>
        <v/>
      </c>
      <c r="F192" s="315" t="str">
        <f t="shared" si="10"/>
        <v>否</v>
      </c>
    </row>
    <row r="193" ht="18.75" spans="1:6">
      <c r="A193" s="317" t="s">
        <v>2884</v>
      </c>
      <c r="B193" s="316" t="s">
        <v>2885</v>
      </c>
      <c r="C193" s="324"/>
      <c r="D193" s="324"/>
      <c r="E193" s="381" t="str">
        <f t="shared" si="11"/>
        <v/>
      </c>
      <c r="F193" s="315" t="str">
        <f t="shared" si="10"/>
        <v>否</v>
      </c>
    </row>
    <row r="194" ht="18.75" spans="1:6">
      <c r="A194" s="317" t="s">
        <v>2886</v>
      </c>
      <c r="B194" s="316" t="s">
        <v>2887</v>
      </c>
      <c r="C194" s="382">
        <v>13</v>
      </c>
      <c r="D194" s="329"/>
      <c r="E194" s="381">
        <f t="shared" si="11"/>
        <v>-1</v>
      </c>
      <c r="F194" s="315" t="str">
        <f t="shared" si="10"/>
        <v>是</v>
      </c>
    </row>
    <row r="195" ht="18.75" spans="1:6">
      <c r="A195" s="317" t="s">
        <v>2888</v>
      </c>
      <c r="B195" s="316" t="s">
        <v>2889</v>
      </c>
      <c r="C195" s="324"/>
      <c r="D195" s="324"/>
      <c r="E195" s="381" t="str">
        <f t="shared" si="11"/>
        <v/>
      </c>
      <c r="F195" s="315" t="str">
        <f t="shared" si="10"/>
        <v>否</v>
      </c>
    </row>
    <row r="196" ht="18.75" spans="1:6">
      <c r="A196" s="317" t="s">
        <v>2890</v>
      </c>
      <c r="B196" s="316" t="s">
        <v>2891</v>
      </c>
      <c r="C196" s="324"/>
      <c r="D196" s="324"/>
      <c r="E196" s="381" t="str">
        <f t="shared" si="11"/>
        <v/>
      </c>
      <c r="F196" s="315" t="str">
        <f t="shared" si="10"/>
        <v>否</v>
      </c>
    </row>
    <row r="197" ht="18.75" spans="1:6">
      <c r="A197" s="317" t="s">
        <v>2892</v>
      </c>
      <c r="B197" s="316" t="s">
        <v>2893</v>
      </c>
      <c r="C197" s="324"/>
      <c r="D197" s="324"/>
      <c r="E197" s="381" t="str">
        <f t="shared" si="11"/>
        <v/>
      </c>
      <c r="F197" s="315" t="str">
        <f t="shared" si="10"/>
        <v>否</v>
      </c>
    </row>
    <row r="198" s="292" customFormat="1" ht="18.75" spans="1:6">
      <c r="A198" s="317" t="s">
        <v>2894</v>
      </c>
      <c r="B198" s="316" t="s">
        <v>2895</v>
      </c>
      <c r="C198" s="324"/>
      <c r="D198" s="329">
        <v>1</v>
      </c>
      <c r="E198" s="381" t="str">
        <f t="shared" si="11"/>
        <v/>
      </c>
      <c r="F198" s="315" t="str">
        <f t="shared" si="10"/>
        <v>是</v>
      </c>
    </row>
    <row r="199" ht="37.5" spans="1:6">
      <c r="A199" s="317" t="s">
        <v>2896</v>
      </c>
      <c r="B199" s="316" t="s">
        <v>2897</v>
      </c>
      <c r="C199" s="324"/>
      <c r="D199" s="324"/>
      <c r="E199" s="381" t="str">
        <f t="shared" si="11"/>
        <v/>
      </c>
      <c r="F199" s="315" t="str">
        <f t="shared" si="10"/>
        <v>否</v>
      </c>
    </row>
    <row r="200" ht="18.75" spans="1:6">
      <c r="A200" s="317" t="s">
        <v>2898</v>
      </c>
      <c r="B200" s="316" t="s">
        <v>2899</v>
      </c>
      <c r="C200" s="324">
        <v>2003</v>
      </c>
      <c r="D200" s="324">
        <v>2133</v>
      </c>
      <c r="E200" s="381">
        <f t="shared" si="11"/>
        <v>0.0649026460309536</v>
      </c>
      <c r="F200" s="315" t="str">
        <f t="shared" si="10"/>
        <v>是</v>
      </c>
    </row>
    <row r="201" ht="37.5" spans="1:6">
      <c r="A201" s="331">
        <v>2296001</v>
      </c>
      <c r="B201" s="316" t="s">
        <v>2900</v>
      </c>
      <c r="C201" s="324"/>
      <c r="D201" s="324"/>
      <c r="E201" s="381" t="str">
        <f t="shared" si="11"/>
        <v/>
      </c>
      <c r="F201" s="315" t="str">
        <f t="shared" si="10"/>
        <v>否</v>
      </c>
    </row>
    <row r="202" s="292" customFormat="1" ht="18.75" spans="1:6">
      <c r="A202" s="317" t="s">
        <v>2901</v>
      </c>
      <c r="B202" s="316" t="s">
        <v>2902</v>
      </c>
      <c r="C202" s="382">
        <v>1593</v>
      </c>
      <c r="D202" s="329">
        <v>1002</v>
      </c>
      <c r="E202" s="381">
        <f t="shared" si="11"/>
        <v>-0.370998116760829</v>
      </c>
      <c r="F202" s="315" t="str">
        <f t="shared" si="10"/>
        <v>是</v>
      </c>
    </row>
    <row r="203" ht="18.75" spans="1:6">
      <c r="A203" s="317" t="s">
        <v>2903</v>
      </c>
      <c r="B203" s="316" t="s">
        <v>2904</v>
      </c>
      <c r="C203" s="384">
        <v>64</v>
      </c>
      <c r="D203" s="324">
        <v>393</v>
      </c>
      <c r="E203" s="381">
        <f t="shared" si="11"/>
        <v>5.140625</v>
      </c>
      <c r="F203" s="315" t="str">
        <f t="shared" si="10"/>
        <v>是</v>
      </c>
    </row>
    <row r="204" ht="18.75" spans="1:6">
      <c r="A204" s="317" t="s">
        <v>2905</v>
      </c>
      <c r="B204" s="316" t="s">
        <v>2906</v>
      </c>
      <c r="C204" s="382">
        <v>11</v>
      </c>
      <c r="D204" s="324">
        <v>10</v>
      </c>
      <c r="E204" s="381">
        <f t="shared" si="11"/>
        <v>-0.0909090909090909</v>
      </c>
      <c r="F204" s="315" t="str">
        <f t="shared" ref="F204:F212" si="12">IF(LEN(A204)=3,"是",IF(B204&lt;&gt;"",IF(SUM(C204:D204)&lt;&gt;0,"是","否"),"是"))</f>
        <v>是</v>
      </c>
    </row>
    <row r="205" ht="18.75" spans="1:6">
      <c r="A205" s="317" t="s">
        <v>2907</v>
      </c>
      <c r="B205" s="316" t="s">
        <v>2908</v>
      </c>
      <c r="C205" s="324"/>
      <c r="D205" s="324"/>
      <c r="E205" s="381" t="str">
        <f t="shared" si="11"/>
        <v/>
      </c>
      <c r="F205" s="315" t="str">
        <f t="shared" si="12"/>
        <v>否</v>
      </c>
    </row>
    <row r="206" ht="18.75" spans="1:6">
      <c r="A206" s="317" t="s">
        <v>2909</v>
      </c>
      <c r="B206" s="316" t="s">
        <v>2910</v>
      </c>
      <c r="C206" s="382">
        <v>174</v>
      </c>
      <c r="D206" s="329">
        <v>210</v>
      </c>
      <c r="E206" s="381">
        <f t="shared" ref="E206:E212" si="13">IF(C206&gt;0,D206/C206-1,IF(C206&lt;0,-(D206/C206-1),""))</f>
        <v>0.206896551724138</v>
      </c>
      <c r="F206" s="315" t="str">
        <f t="shared" si="12"/>
        <v>是</v>
      </c>
    </row>
    <row r="207" s="292" customFormat="1" ht="18.75" spans="1:6">
      <c r="A207" s="317" t="s">
        <v>2911</v>
      </c>
      <c r="B207" s="316" t="s">
        <v>2912</v>
      </c>
      <c r="C207" s="324"/>
      <c r="D207" s="324"/>
      <c r="E207" s="381" t="str">
        <f t="shared" si="13"/>
        <v/>
      </c>
      <c r="F207" s="315" t="str">
        <f t="shared" si="12"/>
        <v>否</v>
      </c>
    </row>
    <row r="208" s="292" customFormat="1" ht="18.75" spans="1:6">
      <c r="A208" s="317" t="s">
        <v>2913</v>
      </c>
      <c r="B208" s="316" t="s">
        <v>2914</v>
      </c>
      <c r="C208" s="324"/>
      <c r="D208" s="324"/>
      <c r="E208" s="381" t="str">
        <f t="shared" si="13"/>
        <v/>
      </c>
      <c r="F208" s="315" t="str">
        <f t="shared" si="12"/>
        <v>否</v>
      </c>
    </row>
    <row r="209" s="292" customFormat="1" ht="18.75" spans="1:6">
      <c r="A209" s="317" t="s">
        <v>2915</v>
      </c>
      <c r="B209" s="316" t="s">
        <v>2916</v>
      </c>
      <c r="C209" s="324"/>
      <c r="D209" s="324"/>
      <c r="E209" s="381" t="str">
        <f t="shared" si="13"/>
        <v/>
      </c>
      <c r="F209" s="315" t="str">
        <f t="shared" si="12"/>
        <v>否</v>
      </c>
    </row>
    <row r="210" ht="18.75" spans="1:6">
      <c r="A210" s="317" t="s">
        <v>2917</v>
      </c>
      <c r="B210" s="316" t="s">
        <v>2918</v>
      </c>
      <c r="C210" s="324"/>
      <c r="D210" s="324"/>
      <c r="E210" s="381" t="str">
        <f t="shared" si="13"/>
        <v/>
      </c>
      <c r="F210" s="315" t="str">
        <f t="shared" si="12"/>
        <v>否</v>
      </c>
    </row>
    <row r="211" s="292" customFormat="1" ht="37.5" spans="1:6">
      <c r="A211" s="317" t="s">
        <v>2919</v>
      </c>
      <c r="B211" s="316" t="s">
        <v>2920</v>
      </c>
      <c r="C211" s="382">
        <v>161</v>
      </c>
      <c r="D211" s="332">
        <v>518</v>
      </c>
      <c r="E211" s="381">
        <f t="shared" si="13"/>
        <v>2.21739130434783</v>
      </c>
      <c r="F211" s="315" t="str">
        <f t="shared" si="12"/>
        <v>是</v>
      </c>
    </row>
    <row r="212" s="292" customFormat="1" ht="18.75" spans="1:6">
      <c r="A212" s="311" t="s">
        <v>115</v>
      </c>
      <c r="B212" s="312" t="s">
        <v>2921</v>
      </c>
      <c r="C212" s="323">
        <v>8164</v>
      </c>
      <c r="D212" s="323">
        <v>11372</v>
      </c>
      <c r="E212" s="381">
        <f t="shared" si="13"/>
        <v>0.392944634982852</v>
      </c>
      <c r="F212" s="315" t="str">
        <f t="shared" si="12"/>
        <v>是</v>
      </c>
    </row>
    <row r="213" s="292" customFormat="1" ht="18.75" spans="1:6">
      <c r="A213" s="317">
        <v>23204</v>
      </c>
      <c r="B213" s="316" t="s">
        <v>2922</v>
      </c>
      <c r="C213" s="324">
        <v>8164</v>
      </c>
      <c r="D213" s="324">
        <v>11372</v>
      </c>
      <c r="E213" s="381"/>
      <c r="F213" s="315"/>
    </row>
    <row r="214" s="292" customFormat="1" ht="37.5" spans="1:6">
      <c r="A214" s="317" t="s">
        <v>2923</v>
      </c>
      <c r="B214" s="316" t="s">
        <v>2924</v>
      </c>
      <c r="C214" s="324"/>
      <c r="D214" s="324"/>
      <c r="E214" s="381" t="str">
        <f t="shared" ref="E214:E270" si="14">IF(C214&gt;0,D214/C214-1,IF(C214&lt;0,-(D214/C214-1),""))</f>
        <v/>
      </c>
      <c r="F214" s="315" t="str">
        <f t="shared" ref="F214:F268" si="15">IF(LEN(A214)=3,"是",IF(B214&lt;&gt;"",IF(SUM(C214:D214)&lt;&gt;0,"是","否"),"是"))</f>
        <v>否</v>
      </c>
    </row>
    <row r="215" s="292" customFormat="1" ht="18.75" spans="1:6">
      <c r="A215" s="317" t="s">
        <v>2925</v>
      </c>
      <c r="B215" s="316" t="s">
        <v>2926</v>
      </c>
      <c r="C215" s="324"/>
      <c r="D215" s="324"/>
      <c r="E215" s="381" t="str">
        <f t="shared" si="14"/>
        <v/>
      </c>
      <c r="F215" s="315" t="str">
        <f t="shared" si="15"/>
        <v>否</v>
      </c>
    </row>
    <row r="216" s="292" customFormat="1" ht="37.5" spans="1:6">
      <c r="A216" s="317" t="s">
        <v>2927</v>
      </c>
      <c r="B216" s="316" t="s">
        <v>2928</v>
      </c>
      <c r="C216" s="324"/>
      <c r="D216" s="324"/>
      <c r="E216" s="381" t="str">
        <f t="shared" si="14"/>
        <v/>
      </c>
      <c r="F216" s="315" t="str">
        <f t="shared" si="15"/>
        <v>否</v>
      </c>
    </row>
    <row r="217" s="292" customFormat="1" ht="18.75" spans="1:6">
      <c r="A217" s="317" t="s">
        <v>2929</v>
      </c>
      <c r="B217" s="316" t="s">
        <v>2930</v>
      </c>
      <c r="C217" s="382">
        <v>300</v>
      </c>
      <c r="D217" s="326">
        <v>2543</v>
      </c>
      <c r="E217" s="381">
        <f t="shared" si="14"/>
        <v>7.47666666666667</v>
      </c>
      <c r="F217" s="315" t="str">
        <f t="shared" si="15"/>
        <v>是</v>
      </c>
    </row>
    <row r="218" s="292" customFormat="1" ht="18.75" spans="1:6">
      <c r="A218" s="317" t="s">
        <v>2931</v>
      </c>
      <c r="B218" s="316" t="s">
        <v>2932</v>
      </c>
      <c r="C218" s="324"/>
      <c r="D218" s="324"/>
      <c r="E218" s="381" t="str">
        <f t="shared" si="14"/>
        <v/>
      </c>
      <c r="F218" s="315" t="str">
        <f t="shared" si="15"/>
        <v>否</v>
      </c>
    </row>
    <row r="219" ht="18.75" spans="1:6">
      <c r="A219" s="317" t="s">
        <v>2933</v>
      </c>
      <c r="B219" s="316" t="s">
        <v>2934</v>
      </c>
      <c r="C219" s="324"/>
      <c r="D219" s="324"/>
      <c r="E219" s="381" t="str">
        <f t="shared" si="14"/>
        <v/>
      </c>
      <c r="F219" s="315" t="str">
        <f t="shared" si="15"/>
        <v>否</v>
      </c>
    </row>
    <row r="220" ht="18.75" spans="1:6">
      <c r="A220" s="317" t="s">
        <v>2935</v>
      </c>
      <c r="B220" s="316" t="s">
        <v>2936</v>
      </c>
      <c r="C220" s="324"/>
      <c r="D220" s="324"/>
      <c r="E220" s="381" t="str">
        <f t="shared" si="14"/>
        <v/>
      </c>
      <c r="F220" s="315" t="str">
        <f t="shared" si="15"/>
        <v>否</v>
      </c>
    </row>
    <row r="221" ht="18.75" spans="1:6">
      <c r="A221" s="317" t="s">
        <v>2937</v>
      </c>
      <c r="B221" s="316" t="s">
        <v>2938</v>
      </c>
      <c r="C221" s="324"/>
      <c r="D221" s="324"/>
      <c r="E221" s="381" t="str">
        <f t="shared" si="14"/>
        <v/>
      </c>
      <c r="F221" s="315" t="str">
        <f t="shared" si="15"/>
        <v>否</v>
      </c>
    </row>
    <row r="222" ht="37.5" spans="1:6">
      <c r="A222" s="317" t="s">
        <v>2939</v>
      </c>
      <c r="B222" s="316" t="s">
        <v>2940</v>
      </c>
      <c r="C222" s="324"/>
      <c r="D222" s="324"/>
      <c r="E222" s="381" t="str">
        <f t="shared" si="14"/>
        <v/>
      </c>
      <c r="F222" s="315" t="str">
        <f t="shared" si="15"/>
        <v>否</v>
      </c>
    </row>
    <row r="223" ht="18.75" spans="1:6">
      <c r="A223" s="317" t="s">
        <v>2941</v>
      </c>
      <c r="B223" s="316" t="s">
        <v>2942</v>
      </c>
      <c r="C223" s="324"/>
      <c r="D223" s="324"/>
      <c r="E223" s="381" t="str">
        <f t="shared" si="14"/>
        <v/>
      </c>
      <c r="F223" s="315" t="str">
        <f t="shared" si="15"/>
        <v>否</v>
      </c>
    </row>
    <row r="224" ht="18.75" spans="1:6">
      <c r="A224" s="317" t="s">
        <v>2943</v>
      </c>
      <c r="B224" s="316" t="s">
        <v>2944</v>
      </c>
      <c r="C224" s="324"/>
      <c r="D224" s="324"/>
      <c r="E224" s="381" t="str">
        <f t="shared" si="14"/>
        <v/>
      </c>
      <c r="F224" s="315" t="str">
        <f t="shared" si="15"/>
        <v>否</v>
      </c>
    </row>
    <row r="225" ht="18.75" spans="1:6">
      <c r="A225" s="317" t="s">
        <v>2945</v>
      </c>
      <c r="B225" s="316" t="s">
        <v>2946</v>
      </c>
      <c r="C225" s="382"/>
      <c r="D225" s="329"/>
      <c r="E225" s="381" t="str">
        <f t="shared" si="14"/>
        <v/>
      </c>
      <c r="F225" s="315" t="str">
        <f t="shared" si="15"/>
        <v>否</v>
      </c>
    </row>
    <row r="226" s="292" customFormat="1" ht="18.75" spans="1:6">
      <c r="A226" s="317" t="s">
        <v>2947</v>
      </c>
      <c r="B226" s="316" t="s">
        <v>2948</v>
      </c>
      <c r="C226" s="324">
        <v>1042</v>
      </c>
      <c r="D226" s="324">
        <v>1042</v>
      </c>
      <c r="E226" s="381">
        <f t="shared" si="14"/>
        <v>0</v>
      </c>
      <c r="F226" s="315" t="str">
        <f t="shared" si="15"/>
        <v>是</v>
      </c>
    </row>
    <row r="227" s="292" customFormat="1" ht="18.75" spans="1:6">
      <c r="A227" s="317" t="s">
        <v>2949</v>
      </c>
      <c r="B227" s="316" t="s">
        <v>2950</v>
      </c>
      <c r="C227" s="382">
        <v>688</v>
      </c>
      <c r="D227" s="326">
        <v>1276</v>
      </c>
      <c r="E227" s="381">
        <f t="shared" si="14"/>
        <v>0.854651162790698</v>
      </c>
      <c r="F227" s="315" t="str">
        <f t="shared" si="15"/>
        <v>是</v>
      </c>
    </row>
    <row r="228" s="292" customFormat="1" ht="37.5" spans="1:6">
      <c r="A228" s="317" t="s">
        <v>2951</v>
      </c>
      <c r="B228" s="316" t="s">
        <v>2952</v>
      </c>
      <c r="C228" s="382">
        <v>6134</v>
      </c>
      <c r="D228" s="385">
        <v>6511</v>
      </c>
      <c r="E228" s="381">
        <f t="shared" si="14"/>
        <v>0.0614607107923051</v>
      </c>
      <c r="F228" s="315" t="str">
        <f t="shared" si="15"/>
        <v>是</v>
      </c>
    </row>
    <row r="229" ht="18.75" spans="1:6">
      <c r="A229" s="317" t="s">
        <v>2953</v>
      </c>
      <c r="B229" s="316" t="s">
        <v>2954</v>
      </c>
      <c r="C229" s="324"/>
      <c r="D229" s="324"/>
      <c r="E229" s="381" t="str">
        <f t="shared" si="14"/>
        <v/>
      </c>
      <c r="F229" s="315" t="str">
        <f t="shared" si="15"/>
        <v>否</v>
      </c>
    </row>
    <row r="230" s="292" customFormat="1" ht="18.75" spans="1:6">
      <c r="A230" s="311" t="s">
        <v>117</v>
      </c>
      <c r="B230" s="312" t="s">
        <v>2955</v>
      </c>
      <c r="C230" s="323">
        <v>68</v>
      </c>
      <c r="D230" s="323">
        <v>57</v>
      </c>
      <c r="E230" s="362">
        <f t="shared" si="14"/>
        <v>-0.161764705882353</v>
      </c>
      <c r="F230" s="315" t="str">
        <f t="shared" si="15"/>
        <v>是</v>
      </c>
    </row>
    <row r="231" s="292" customFormat="1" ht="18.75" spans="1:6">
      <c r="A231" s="331">
        <v>23304</v>
      </c>
      <c r="B231" s="316" t="s">
        <v>2956</v>
      </c>
      <c r="C231" s="324">
        <v>68</v>
      </c>
      <c r="D231" s="324">
        <v>57</v>
      </c>
      <c r="E231" s="381">
        <f t="shared" si="14"/>
        <v>-0.161764705882353</v>
      </c>
      <c r="F231" s="315" t="str">
        <f t="shared" si="15"/>
        <v>是</v>
      </c>
    </row>
    <row r="232" ht="37.5" spans="1:6">
      <c r="A232" s="317" t="s">
        <v>2957</v>
      </c>
      <c r="B232" s="316" t="s">
        <v>2958</v>
      </c>
      <c r="C232" s="324"/>
      <c r="D232" s="324"/>
      <c r="E232" s="381" t="str">
        <f t="shared" si="14"/>
        <v/>
      </c>
      <c r="F232" s="315" t="str">
        <f t="shared" si="15"/>
        <v>否</v>
      </c>
    </row>
    <row r="233" s="292" customFormat="1" ht="18.75" spans="1:6">
      <c r="A233" s="317" t="s">
        <v>2959</v>
      </c>
      <c r="B233" s="316" t="s">
        <v>2960</v>
      </c>
      <c r="C233" s="324"/>
      <c r="D233" s="324"/>
      <c r="E233" s="381" t="str">
        <f t="shared" si="14"/>
        <v/>
      </c>
      <c r="F233" s="315" t="str">
        <f t="shared" si="15"/>
        <v>否</v>
      </c>
    </row>
    <row r="234" ht="37.5" spans="1:6">
      <c r="A234" s="317" t="s">
        <v>2961</v>
      </c>
      <c r="B234" s="316" t="s">
        <v>2962</v>
      </c>
      <c r="C234" s="324"/>
      <c r="D234" s="324"/>
      <c r="E234" s="381" t="str">
        <f t="shared" si="14"/>
        <v/>
      </c>
      <c r="F234" s="315" t="str">
        <f t="shared" si="15"/>
        <v>否</v>
      </c>
    </row>
    <row r="235" s="292" customFormat="1" ht="37.5" spans="1:6">
      <c r="A235" s="317" t="s">
        <v>2963</v>
      </c>
      <c r="B235" s="316" t="s">
        <v>2964</v>
      </c>
      <c r="C235" s="324"/>
      <c r="D235" s="324">
        <v>52</v>
      </c>
      <c r="E235" s="381">
        <v>1</v>
      </c>
      <c r="F235" s="315" t="str">
        <f t="shared" si="15"/>
        <v>是</v>
      </c>
    </row>
    <row r="236" s="292" customFormat="1" ht="18.75" spans="1:6">
      <c r="A236" s="317" t="s">
        <v>2965</v>
      </c>
      <c r="B236" s="316" t="s">
        <v>2966</v>
      </c>
      <c r="C236" s="324"/>
      <c r="D236" s="324"/>
      <c r="E236" s="381" t="str">
        <f t="shared" si="14"/>
        <v/>
      </c>
      <c r="F236" s="315" t="str">
        <f t="shared" si="15"/>
        <v>否</v>
      </c>
    </row>
    <row r="237" ht="18.75" spans="1:6">
      <c r="A237" s="317" t="s">
        <v>2967</v>
      </c>
      <c r="B237" s="316" t="s">
        <v>2968</v>
      </c>
      <c r="C237" s="324"/>
      <c r="D237" s="324"/>
      <c r="E237" s="381" t="str">
        <f t="shared" si="14"/>
        <v/>
      </c>
      <c r="F237" s="315" t="str">
        <f t="shared" si="15"/>
        <v>否</v>
      </c>
    </row>
    <row r="238" ht="18.75" spans="1:6">
      <c r="A238" s="317" t="s">
        <v>2969</v>
      </c>
      <c r="B238" s="316" t="s">
        <v>2970</v>
      </c>
      <c r="C238" s="324"/>
      <c r="D238" s="324"/>
      <c r="E238" s="381" t="str">
        <f t="shared" si="14"/>
        <v/>
      </c>
      <c r="F238" s="315" t="str">
        <f t="shared" si="15"/>
        <v>否</v>
      </c>
    </row>
    <row r="239" ht="37.5" spans="1:6">
      <c r="A239" s="317" t="s">
        <v>2971</v>
      </c>
      <c r="B239" s="316" t="s">
        <v>2972</v>
      </c>
      <c r="C239" s="324"/>
      <c r="D239" s="324"/>
      <c r="E239" s="381" t="str">
        <f t="shared" si="14"/>
        <v/>
      </c>
      <c r="F239" s="315" t="str">
        <f t="shared" si="15"/>
        <v>否</v>
      </c>
    </row>
    <row r="240" ht="37.5" spans="1:6">
      <c r="A240" s="317" t="s">
        <v>2973</v>
      </c>
      <c r="B240" s="316" t="s">
        <v>2974</v>
      </c>
      <c r="C240" s="324"/>
      <c r="D240" s="324"/>
      <c r="E240" s="381" t="str">
        <f t="shared" si="14"/>
        <v/>
      </c>
      <c r="F240" s="315" t="str">
        <f t="shared" si="15"/>
        <v>否</v>
      </c>
    </row>
    <row r="241" ht="18.75" spans="1:6">
      <c r="A241" s="317" t="s">
        <v>2975</v>
      </c>
      <c r="B241" s="316" t="s">
        <v>2976</v>
      </c>
      <c r="C241" s="324"/>
      <c r="D241" s="324"/>
      <c r="E241" s="381" t="str">
        <f t="shared" si="14"/>
        <v/>
      </c>
      <c r="F241" s="315" t="str">
        <f t="shared" si="15"/>
        <v>否</v>
      </c>
    </row>
    <row r="242" ht="18.75" spans="1:6">
      <c r="A242" s="317" t="s">
        <v>2977</v>
      </c>
      <c r="B242" s="316" t="s">
        <v>2978</v>
      </c>
      <c r="C242" s="324"/>
      <c r="D242" s="324"/>
      <c r="E242" s="381" t="str">
        <f t="shared" si="14"/>
        <v/>
      </c>
      <c r="F242" s="315" t="str">
        <f t="shared" si="15"/>
        <v>否</v>
      </c>
    </row>
    <row r="243" ht="18.75" spans="1:6">
      <c r="A243" s="317" t="s">
        <v>2979</v>
      </c>
      <c r="B243" s="316" t="s">
        <v>2980</v>
      </c>
      <c r="C243" s="382"/>
      <c r="D243" s="324"/>
      <c r="E243" s="381" t="str">
        <f t="shared" si="14"/>
        <v/>
      </c>
      <c r="F243" s="315" t="str">
        <f t="shared" si="15"/>
        <v>否</v>
      </c>
    </row>
    <row r="244" ht="18.75" spans="1:6">
      <c r="A244" s="317" t="s">
        <v>2981</v>
      </c>
      <c r="B244" s="316" t="s">
        <v>2982</v>
      </c>
      <c r="C244" s="324"/>
      <c r="D244" s="324"/>
      <c r="E244" s="381" t="str">
        <f t="shared" si="14"/>
        <v/>
      </c>
      <c r="F244" s="315" t="str">
        <f t="shared" si="15"/>
        <v>否</v>
      </c>
    </row>
    <row r="245" s="292" customFormat="1" ht="18.75" spans="1:6">
      <c r="A245" s="317" t="s">
        <v>2983</v>
      </c>
      <c r="B245" s="316" t="s">
        <v>2984</v>
      </c>
      <c r="C245" s="324">
        <v>9</v>
      </c>
      <c r="D245" s="324"/>
      <c r="E245" s="381">
        <f t="shared" si="14"/>
        <v>-1</v>
      </c>
      <c r="F245" s="315" t="str">
        <f t="shared" si="15"/>
        <v>是</v>
      </c>
    </row>
    <row r="246" ht="37.5" spans="1:6">
      <c r="A246" s="317" t="s">
        <v>2985</v>
      </c>
      <c r="B246" s="316" t="s">
        <v>2986</v>
      </c>
      <c r="C246" s="382"/>
      <c r="D246" s="324">
        <v>5</v>
      </c>
      <c r="E246" s="381">
        <v>1</v>
      </c>
      <c r="F246" s="315" t="str">
        <f t="shared" si="15"/>
        <v>是</v>
      </c>
    </row>
    <row r="247" ht="18.75" spans="1:6">
      <c r="A247" s="317" t="s">
        <v>2987</v>
      </c>
      <c r="B247" s="316" t="s">
        <v>2988</v>
      </c>
      <c r="C247" s="324">
        <v>59</v>
      </c>
      <c r="D247" s="324"/>
      <c r="E247" s="381">
        <f t="shared" si="14"/>
        <v>-1</v>
      </c>
      <c r="F247" s="315" t="str">
        <f t="shared" si="15"/>
        <v>是</v>
      </c>
    </row>
    <row r="248" ht="18.75" spans="1:6">
      <c r="A248" s="330" t="s">
        <v>2989</v>
      </c>
      <c r="B248" s="312" t="s">
        <v>2990</v>
      </c>
      <c r="C248" s="323"/>
      <c r="D248" s="323"/>
      <c r="E248" s="381" t="str">
        <f t="shared" si="14"/>
        <v/>
      </c>
      <c r="F248" s="315" t="str">
        <f t="shared" si="15"/>
        <v>是</v>
      </c>
    </row>
    <row r="249" ht="18.75" spans="1:6">
      <c r="A249" s="331" t="s">
        <v>2991</v>
      </c>
      <c r="B249" s="316" t="s">
        <v>2992</v>
      </c>
      <c r="C249" s="324"/>
      <c r="D249" s="324"/>
      <c r="E249" s="381" t="str">
        <f t="shared" si="14"/>
        <v/>
      </c>
      <c r="F249" s="315" t="str">
        <f t="shared" si="15"/>
        <v>否</v>
      </c>
    </row>
    <row r="250" ht="18.75" spans="1:6">
      <c r="A250" s="331" t="s">
        <v>2993</v>
      </c>
      <c r="B250" s="316" t="s">
        <v>2994</v>
      </c>
      <c r="C250" s="324"/>
      <c r="D250" s="324"/>
      <c r="E250" s="381" t="str">
        <f t="shared" si="14"/>
        <v/>
      </c>
      <c r="F250" s="315" t="str">
        <f t="shared" si="15"/>
        <v>否</v>
      </c>
    </row>
    <row r="251" ht="18.75" spans="1:6">
      <c r="A251" s="331" t="s">
        <v>2995</v>
      </c>
      <c r="B251" s="316" t="s">
        <v>2996</v>
      </c>
      <c r="C251" s="324"/>
      <c r="D251" s="324"/>
      <c r="E251" s="381" t="str">
        <f t="shared" si="14"/>
        <v/>
      </c>
      <c r="F251" s="315" t="str">
        <f t="shared" si="15"/>
        <v>否</v>
      </c>
    </row>
    <row r="252" ht="18.75" spans="1:6">
      <c r="A252" s="331" t="s">
        <v>2997</v>
      </c>
      <c r="B252" s="316" t="s">
        <v>2998</v>
      </c>
      <c r="C252" s="324"/>
      <c r="D252" s="324"/>
      <c r="E252" s="381" t="str">
        <f t="shared" si="14"/>
        <v/>
      </c>
      <c r="F252" s="315" t="str">
        <f t="shared" si="15"/>
        <v>否</v>
      </c>
    </row>
    <row r="253" ht="18.75" spans="1:6">
      <c r="A253" s="331" t="s">
        <v>2999</v>
      </c>
      <c r="B253" s="316" t="s">
        <v>3000</v>
      </c>
      <c r="C253" s="324"/>
      <c r="D253" s="324"/>
      <c r="E253" s="381" t="str">
        <f t="shared" si="14"/>
        <v/>
      </c>
      <c r="F253" s="315" t="str">
        <f t="shared" si="15"/>
        <v>否</v>
      </c>
    </row>
    <row r="254" ht="18.75" spans="1:6">
      <c r="A254" s="331" t="s">
        <v>3001</v>
      </c>
      <c r="B254" s="316" t="s">
        <v>3002</v>
      </c>
      <c r="C254" s="324"/>
      <c r="D254" s="324"/>
      <c r="E254" s="381" t="str">
        <f t="shared" si="14"/>
        <v/>
      </c>
      <c r="F254" s="315" t="str">
        <f t="shared" si="15"/>
        <v>否</v>
      </c>
    </row>
    <row r="255" ht="18.75" spans="1:6">
      <c r="A255" s="331" t="s">
        <v>3003</v>
      </c>
      <c r="B255" s="316" t="s">
        <v>3004</v>
      </c>
      <c r="C255" s="324"/>
      <c r="D255" s="324"/>
      <c r="E255" s="381" t="str">
        <f t="shared" si="14"/>
        <v/>
      </c>
      <c r="F255" s="315" t="str">
        <f t="shared" si="15"/>
        <v>否</v>
      </c>
    </row>
    <row r="256" ht="18.75" spans="1:6">
      <c r="A256" s="331" t="s">
        <v>3005</v>
      </c>
      <c r="B256" s="316" t="s">
        <v>3006</v>
      </c>
      <c r="C256" s="324"/>
      <c r="D256" s="324"/>
      <c r="E256" s="381" t="str">
        <f t="shared" si="14"/>
        <v/>
      </c>
      <c r="F256" s="315" t="str">
        <f t="shared" si="15"/>
        <v>否</v>
      </c>
    </row>
    <row r="257" ht="18.75" spans="1:6">
      <c r="A257" s="331" t="s">
        <v>3007</v>
      </c>
      <c r="B257" s="316" t="s">
        <v>3008</v>
      </c>
      <c r="C257" s="324"/>
      <c r="D257" s="324"/>
      <c r="E257" s="381" t="str">
        <f t="shared" si="14"/>
        <v/>
      </c>
      <c r="F257" s="315" t="str">
        <f t="shared" si="15"/>
        <v>否</v>
      </c>
    </row>
    <row r="258" ht="18.75" spans="1:6">
      <c r="A258" s="331" t="s">
        <v>3009</v>
      </c>
      <c r="B258" s="316" t="s">
        <v>3010</v>
      </c>
      <c r="C258" s="324"/>
      <c r="D258" s="324"/>
      <c r="E258" s="381" t="str">
        <f t="shared" si="14"/>
        <v/>
      </c>
      <c r="F258" s="315" t="str">
        <f t="shared" si="15"/>
        <v>否</v>
      </c>
    </row>
    <row r="259" ht="18.75" spans="1:6">
      <c r="A259" s="331" t="s">
        <v>3011</v>
      </c>
      <c r="B259" s="316" t="s">
        <v>3012</v>
      </c>
      <c r="C259" s="324"/>
      <c r="D259" s="324"/>
      <c r="E259" s="381" t="str">
        <f t="shared" si="14"/>
        <v/>
      </c>
      <c r="F259" s="315" t="str">
        <f t="shared" si="15"/>
        <v>否</v>
      </c>
    </row>
    <row r="260" ht="18.75" spans="1:6">
      <c r="A260" s="331" t="s">
        <v>3013</v>
      </c>
      <c r="B260" s="316" t="s">
        <v>3014</v>
      </c>
      <c r="C260" s="324"/>
      <c r="D260" s="324"/>
      <c r="E260" s="381" t="str">
        <f t="shared" si="14"/>
        <v/>
      </c>
      <c r="F260" s="315" t="str">
        <f t="shared" si="15"/>
        <v>否</v>
      </c>
    </row>
    <row r="261" ht="18.75" spans="1:6">
      <c r="A261" s="331" t="s">
        <v>3015</v>
      </c>
      <c r="B261" s="316" t="s">
        <v>3016</v>
      </c>
      <c r="C261" s="324"/>
      <c r="D261" s="324"/>
      <c r="E261" s="381" t="str">
        <f t="shared" si="14"/>
        <v/>
      </c>
      <c r="F261" s="315" t="str">
        <f t="shared" si="15"/>
        <v>否</v>
      </c>
    </row>
    <row r="262" ht="18.75" spans="1:6">
      <c r="A262" s="331" t="s">
        <v>3017</v>
      </c>
      <c r="B262" s="316" t="s">
        <v>3018</v>
      </c>
      <c r="C262" s="324"/>
      <c r="D262" s="324"/>
      <c r="E262" s="381" t="str">
        <f t="shared" si="14"/>
        <v/>
      </c>
      <c r="F262" s="315" t="str">
        <f t="shared" si="15"/>
        <v>否</v>
      </c>
    </row>
    <row r="263" ht="18.75" spans="1:6">
      <c r="A263" s="331" t="s">
        <v>3019</v>
      </c>
      <c r="B263" s="316" t="s">
        <v>3020</v>
      </c>
      <c r="C263" s="324"/>
      <c r="D263" s="324"/>
      <c r="E263" s="381" t="str">
        <f t="shared" si="14"/>
        <v/>
      </c>
      <c r="F263" s="315" t="str">
        <f t="shared" si="15"/>
        <v>否</v>
      </c>
    </row>
    <row r="264" ht="18.75" spans="1:6">
      <c r="A264" s="331" t="s">
        <v>3021</v>
      </c>
      <c r="B264" s="316" t="s">
        <v>3022</v>
      </c>
      <c r="C264" s="324"/>
      <c r="D264" s="324"/>
      <c r="E264" s="381" t="str">
        <f t="shared" si="14"/>
        <v/>
      </c>
      <c r="F264" s="315" t="str">
        <f t="shared" si="15"/>
        <v>否</v>
      </c>
    </row>
    <row r="265" ht="18.75" spans="1:6">
      <c r="A265" s="331" t="s">
        <v>3023</v>
      </c>
      <c r="B265" s="316" t="s">
        <v>3024</v>
      </c>
      <c r="C265" s="324"/>
      <c r="D265" s="324"/>
      <c r="E265" s="381" t="str">
        <f t="shared" si="14"/>
        <v/>
      </c>
      <c r="F265" s="315" t="str">
        <f t="shared" si="15"/>
        <v>否</v>
      </c>
    </row>
    <row r="266" ht="18.75" spans="1:6">
      <c r="A266" s="331" t="s">
        <v>3025</v>
      </c>
      <c r="B266" s="316" t="s">
        <v>3026</v>
      </c>
      <c r="C266" s="324"/>
      <c r="D266" s="324"/>
      <c r="E266" s="381" t="str">
        <f t="shared" si="14"/>
        <v/>
      </c>
      <c r="F266" s="315" t="str">
        <f t="shared" si="15"/>
        <v>否</v>
      </c>
    </row>
    <row r="267" ht="18.75" spans="1:6">
      <c r="A267" s="331" t="s">
        <v>3027</v>
      </c>
      <c r="B267" s="316" t="s">
        <v>3028</v>
      </c>
      <c r="C267" s="324"/>
      <c r="D267" s="324"/>
      <c r="E267" s="381" t="str">
        <f t="shared" si="14"/>
        <v/>
      </c>
      <c r="F267" s="315" t="str">
        <f t="shared" si="15"/>
        <v>否</v>
      </c>
    </row>
    <row r="268" ht="18.75" spans="1:6">
      <c r="A268" s="331" t="s">
        <v>3029</v>
      </c>
      <c r="B268" s="316" t="s">
        <v>3030</v>
      </c>
      <c r="C268" s="324"/>
      <c r="D268" s="324"/>
      <c r="E268" s="381" t="str">
        <f t="shared" si="14"/>
        <v/>
      </c>
      <c r="F268" s="315" t="str">
        <f t="shared" si="15"/>
        <v>否</v>
      </c>
    </row>
    <row r="269" ht="38" customHeight="1" spans="1:6">
      <c r="A269" s="311"/>
      <c r="B269" s="312"/>
      <c r="C269" s="313"/>
      <c r="D269" s="313"/>
      <c r="E269" s="381" t="str">
        <f t="shared" si="14"/>
        <v/>
      </c>
      <c r="F269" s="315" t="str">
        <f t="shared" ref="F269:F277" si="16">IF(LEN(A269)=3,"是",IF(B269&lt;&gt;"",IF(SUM(C269:D269)&lt;&gt;0,"是","否"),"是"))</f>
        <v>是</v>
      </c>
    </row>
    <row r="270" ht="38" customHeight="1" spans="1:6">
      <c r="A270" s="333"/>
      <c r="B270" s="334" t="s">
        <v>3031</v>
      </c>
      <c r="C270" s="323">
        <f>C4+C20+C32+C43+C103+C130+C182+C186+C212+C230+C248</f>
        <v>19618</v>
      </c>
      <c r="D270" s="323">
        <f>D4+D20+D32+D43+D103+D130+D182+D186+D212+D230+D248</f>
        <v>32389</v>
      </c>
      <c r="E270" s="362">
        <f t="shared" si="14"/>
        <v>0.650983790396575</v>
      </c>
      <c r="F270" s="315" t="s">
        <v>3032</v>
      </c>
    </row>
    <row r="271" ht="18.75" spans="1:6">
      <c r="A271" s="386" t="s">
        <v>3033</v>
      </c>
      <c r="B271" s="336" t="s">
        <v>122</v>
      </c>
      <c r="C271" s="337">
        <f>C272</f>
        <v>24512</v>
      </c>
      <c r="D271" s="337">
        <f>D272</f>
        <v>2564</v>
      </c>
      <c r="E271" s="362">
        <f t="shared" ref="E271:E278" si="17">IF(C271&gt;0,D271/C271-1,IF(C271&lt;0,-(D271/C271-1),""))</f>
        <v>-0.89539817232376</v>
      </c>
      <c r="F271" s="315" t="str">
        <f t="shared" si="16"/>
        <v>是</v>
      </c>
    </row>
    <row r="272" ht="18.75" spans="1:6">
      <c r="A272" s="386" t="s">
        <v>3034</v>
      </c>
      <c r="B272" s="336" t="s">
        <v>3035</v>
      </c>
      <c r="C272" s="337">
        <f>C273+C275+C276</f>
        <v>24512</v>
      </c>
      <c r="D272" s="337">
        <f>D273+D275+D276</f>
        <v>2564</v>
      </c>
      <c r="E272" s="362">
        <f t="shared" si="17"/>
        <v>-0.89539817232376</v>
      </c>
      <c r="F272" s="315" t="str">
        <f t="shared" si="16"/>
        <v>是</v>
      </c>
    </row>
    <row r="273" ht="18.75" spans="1:6">
      <c r="A273" s="387" t="s">
        <v>3036</v>
      </c>
      <c r="B273" s="338" t="s">
        <v>3037</v>
      </c>
      <c r="C273" s="339">
        <v>2155</v>
      </c>
      <c r="D273" s="341">
        <v>2564</v>
      </c>
      <c r="E273" s="381">
        <f t="shared" si="17"/>
        <v>0.189791183294663</v>
      </c>
      <c r="F273" s="315" t="str">
        <f t="shared" si="16"/>
        <v>是</v>
      </c>
    </row>
    <row r="274" ht="18.75" spans="1:6">
      <c r="A274" s="387" t="s">
        <v>3038</v>
      </c>
      <c r="B274" s="338" t="s">
        <v>3039</v>
      </c>
      <c r="C274" s="339"/>
      <c r="D274" s="341"/>
      <c r="E274" s="381" t="str">
        <f t="shared" si="17"/>
        <v/>
      </c>
      <c r="F274" s="315" t="str">
        <f t="shared" si="16"/>
        <v>否</v>
      </c>
    </row>
    <row r="275" ht="18.75" spans="1:6">
      <c r="A275" s="388" t="s">
        <v>3040</v>
      </c>
      <c r="B275" s="338" t="s">
        <v>3041</v>
      </c>
      <c r="C275" s="389">
        <v>7858</v>
      </c>
      <c r="D275" s="341"/>
      <c r="E275" s="381">
        <f t="shared" si="17"/>
        <v>-1</v>
      </c>
      <c r="F275" s="315" t="str">
        <f t="shared" si="16"/>
        <v>是</v>
      </c>
    </row>
    <row r="276" ht="18.75" spans="1:6">
      <c r="A276" s="388" t="s">
        <v>3042</v>
      </c>
      <c r="B276" s="338" t="s">
        <v>3043</v>
      </c>
      <c r="C276" s="389">
        <v>14499</v>
      </c>
      <c r="D276" s="341"/>
      <c r="E276" s="381">
        <f t="shared" si="17"/>
        <v>-1</v>
      </c>
      <c r="F276" s="315" t="str">
        <f t="shared" si="16"/>
        <v>是</v>
      </c>
    </row>
    <row r="277" ht="38" customHeight="1" spans="1:6">
      <c r="A277" s="388" t="s">
        <v>3044</v>
      </c>
      <c r="B277" s="346" t="s">
        <v>3045</v>
      </c>
      <c r="C277" s="389">
        <v>62000</v>
      </c>
      <c r="D277" s="345">
        <v>10764</v>
      </c>
      <c r="E277" s="381">
        <f t="shared" si="17"/>
        <v>-0.826387096774194</v>
      </c>
      <c r="F277" s="315" t="str">
        <f t="shared" si="16"/>
        <v>是</v>
      </c>
    </row>
    <row r="278" ht="38" customHeight="1" spans="1:6">
      <c r="A278" s="390"/>
      <c r="B278" s="349" t="s">
        <v>130</v>
      </c>
      <c r="C278" s="337">
        <f>C270+C271+C277</f>
        <v>106130</v>
      </c>
      <c r="D278" s="337">
        <f>D270+D271+D277</f>
        <v>45717</v>
      </c>
      <c r="E278" s="362">
        <f t="shared" si="17"/>
        <v>-0.56923584283426</v>
      </c>
      <c r="F278" s="315" t="s">
        <v>3032</v>
      </c>
    </row>
    <row r="279" spans="3:3">
      <c r="C279" s="391"/>
    </row>
    <row r="281" spans="3:3">
      <c r="C281" s="391"/>
    </row>
    <row r="283" spans="3:3">
      <c r="C283" s="391"/>
    </row>
    <row r="284" spans="3:3">
      <c r="C284" s="391"/>
    </row>
    <row r="286" spans="3:3">
      <c r="C286" s="391"/>
    </row>
    <row r="287" spans="3:3">
      <c r="C287" s="391"/>
    </row>
    <row r="288" spans="3:3">
      <c r="C288" s="391"/>
    </row>
    <row r="289" spans="3:3">
      <c r="C289" s="391"/>
    </row>
    <row r="291" spans="3:3">
      <c r="C291" s="391"/>
    </row>
  </sheetData>
  <autoFilter xmlns:etc="http://www.wps.cn/officeDocument/2017/etCustomData" ref="A3:F278" etc:filterBottomFollowUsedRange="0">
    <filterColumn colId="5">
      <customFilters>
        <customFilter operator="equal" val="是"/>
      </customFilters>
    </filterColumn>
    <extLst/>
  </autoFilter>
  <mergeCells count="1">
    <mergeCell ref="B1:E1"/>
  </mergeCells>
  <conditionalFormatting sqref="B277">
    <cfRule type="expression" dxfId="1" priority="3" stopIfTrue="1">
      <formula>"len($A:$A)=3"</formula>
    </cfRule>
  </conditionalFormatting>
  <conditionalFormatting sqref="C277">
    <cfRule type="expression" dxfId="1" priority="2" stopIfTrue="1">
      <formula>"len($A:$A)=3"</formula>
    </cfRule>
  </conditionalFormatting>
  <conditionalFormatting sqref="D277">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2">
    <tabColor rgb="FF00B0F0"/>
  </sheetPr>
  <dimension ref="A1:F38"/>
  <sheetViews>
    <sheetView showGridLines="0" showZeros="0" view="pageBreakPreview" zoomScale="115" zoomScaleNormal="115" topLeftCell="B1" workbookViewId="0">
      <pane ySplit="3" topLeftCell="A4" activePane="bottomLeft" state="frozen"/>
      <selection/>
      <selection pane="bottomLeft" activeCell="E38" sqref="E38"/>
    </sheetView>
  </sheetViews>
  <sheetFormatPr defaultColWidth="9" defaultRowHeight="14.25" outlineLevelCol="5"/>
  <cols>
    <col min="1" max="1" width="15" style="170" hidden="1" customWidth="1"/>
    <col min="2" max="2" width="50.75" style="170" customWidth="1"/>
    <col min="3" max="4" width="20.6333333333333" style="170" customWidth="1"/>
    <col min="5" max="5" width="20.6333333333333" style="354" customWidth="1"/>
    <col min="6" max="6" width="3.75" style="170" hidden="1" customWidth="1"/>
    <col min="7" max="16384" width="9" style="170"/>
  </cols>
  <sheetData>
    <row r="1" ht="45" customHeight="1" spans="1:6">
      <c r="A1" s="172"/>
      <c r="B1" s="300" t="s">
        <v>3046</v>
      </c>
      <c r="C1" s="300"/>
      <c r="D1" s="300"/>
      <c r="E1" s="300"/>
      <c r="F1" s="172"/>
    </row>
    <row r="2" s="352" customFormat="1" ht="20.1" customHeight="1" spans="1:6">
      <c r="A2" s="355"/>
      <c r="B2" s="356"/>
      <c r="C2" s="357"/>
      <c r="D2" s="356"/>
      <c r="E2" s="358" t="s">
        <v>2</v>
      </c>
      <c r="F2" s="355"/>
    </row>
    <row r="3" s="353" customFormat="1" ht="45" customHeight="1" spans="1:6">
      <c r="A3" s="359" t="s">
        <v>3</v>
      </c>
      <c r="B3" s="360" t="s">
        <v>4</v>
      </c>
      <c r="C3" s="193" t="s">
        <v>132</v>
      </c>
      <c r="D3" s="193" t="s">
        <v>6</v>
      </c>
      <c r="E3" s="193" t="s">
        <v>133</v>
      </c>
      <c r="F3" s="361" t="s">
        <v>138</v>
      </c>
    </row>
    <row r="4" s="353" customFormat="1" ht="36" customHeight="1" spans="1:6">
      <c r="A4" s="317" t="s">
        <v>2506</v>
      </c>
      <c r="B4" s="312" t="s">
        <v>3047</v>
      </c>
      <c r="C4" s="323"/>
      <c r="D4" s="323"/>
      <c r="E4" s="362"/>
      <c r="F4" s="363" t="str">
        <f t="shared" ref="F4:F28" si="0">IF(LEN(A4)=7,"是",IF(B4&lt;&gt;"",IF(SUM(C4:D4)&lt;&gt;0,"是","否"),"是"))</f>
        <v>是</v>
      </c>
    </row>
    <row r="5" ht="36" customHeight="1" spans="1:6">
      <c r="A5" s="317" t="s">
        <v>2508</v>
      </c>
      <c r="B5" s="312" t="s">
        <v>3048</v>
      </c>
      <c r="C5" s="323"/>
      <c r="D5" s="323"/>
      <c r="E5" s="364"/>
      <c r="F5" s="363" t="str">
        <f t="shared" si="0"/>
        <v>是</v>
      </c>
    </row>
    <row r="6" ht="36" customHeight="1" spans="1:6">
      <c r="A6" s="317" t="s">
        <v>2510</v>
      </c>
      <c r="B6" s="312" t="s">
        <v>3049</v>
      </c>
      <c r="C6" s="323"/>
      <c r="D6" s="323"/>
      <c r="E6" s="364"/>
      <c r="F6" s="363" t="str">
        <f t="shared" si="0"/>
        <v>是</v>
      </c>
    </row>
    <row r="7" ht="36" customHeight="1" spans="1:6">
      <c r="A7" s="317" t="s">
        <v>2512</v>
      </c>
      <c r="B7" s="312" t="s">
        <v>3050</v>
      </c>
      <c r="C7" s="323"/>
      <c r="D7" s="323"/>
      <c r="E7" s="364"/>
      <c r="F7" s="363" t="str">
        <f t="shared" si="0"/>
        <v>是</v>
      </c>
    </row>
    <row r="8" ht="36" customHeight="1" spans="1:6">
      <c r="A8" s="317" t="s">
        <v>2514</v>
      </c>
      <c r="B8" s="312" t="s">
        <v>3051</v>
      </c>
      <c r="C8" s="323"/>
      <c r="D8" s="323"/>
      <c r="E8" s="364"/>
      <c r="F8" s="363" t="str">
        <f t="shared" si="0"/>
        <v>是</v>
      </c>
    </row>
    <row r="9" ht="36" customHeight="1" spans="1:6">
      <c r="A9" s="317" t="s">
        <v>2516</v>
      </c>
      <c r="B9" s="312" t="s">
        <v>3052</v>
      </c>
      <c r="C9" s="323"/>
      <c r="D9" s="323"/>
      <c r="E9" s="364"/>
      <c r="F9" s="363" t="str">
        <f t="shared" si="0"/>
        <v>是</v>
      </c>
    </row>
    <row r="10" ht="18.75" spans="1:6">
      <c r="A10" s="317" t="s">
        <v>2518</v>
      </c>
      <c r="B10" s="312" t="s">
        <v>3053</v>
      </c>
      <c r="C10" s="323">
        <f>SUBTOTAL(9,C11:C15)</f>
        <v>25000</v>
      </c>
      <c r="D10" s="323">
        <f>SUBTOTAL(9,D11:D15)</f>
        <v>20000</v>
      </c>
      <c r="E10" s="364">
        <f t="shared" ref="E10:E37" si="1">IF(C10&gt;0,D10/C10-1,IF(C10&lt;0,-(D10/C10-1),""))</f>
        <v>-0.2</v>
      </c>
      <c r="F10" s="363" t="str">
        <f t="shared" si="0"/>
        <v>是</v>
      </c>
    </row>
    <row r="11" ht="18.75" spans="1:6">
      <c r="A11" s="317" t="s">
        <v>2520</v>
      </c>
      <c r="B11" s="318" t="s">
        <v>3054</v>
      </c>
      <c r="C11" s="326">
        <v>25000</v>
      </c>
      <c r="D11" s="326">
        <v>20000</v>
      </c>
      <c r="E11" s="365">
        <f t="shared" si="1"/>
        <v>-0.2</v>
      </c>
      <c r="F11" s="166" t="str">
        <f t="shared" si="0"/>
        <v>是</v>
      </c>
    </row>
    <row r="12" ht="18.75" spans="1:6">
      <c r="A12" s="317" t="s">
        <v>2522</v>
      </c>
      <c r="B12" s="318" t="s">
        <v>3055</v>
      </c>
      <c r="C12" s="326"/>
      <c r="D12" s="326"/>
      <c r="E12" s="364" t="str">
        <f t="shared" si="1"/>
        <v/>
      </c>
      <c r="F12" s="363" t="str">
        <f t="shared" si="0"/>
        <v>否</v>
      </c>
    </row>
    <row r="13" ht="18.75" spans="1:6">
      <c r="A13" s="317" t="s">
        <v>2524</v>
      </c>
      <c r="B13" s="318" t="s">
        <v>3056</v>
      </c>
      <c r="C13" s="326"/>
      <c r="D13" s="326"/>
      <c r="E13" s="364" t="str">
        <f t="shared" si="1"/>
        <v/>
      </c>
      <c r="F13" s="363" t="str">
        <f t="shared" si="0"/>
        <v>否</v>
      </c>
    </row>
    <row r="14" ht="18.75" spans="1:6">
      <c r="A14" s="317" t="s">
        <v>2526</v>
      </c>
      <c r="B14" s="318" t="s">
        <v>3057</v>
      </c>
      <c r="C14" s="324"/>
      <c r="D14" s="324"/>
      <c r="E14" s="364" t="str">
        <f t="shared" si="1"/>
        <v/>
      </c>
      <c r="F14" s="363" t="str">
        <f t="shared" si="0"/>
        <v>否</v>
      </c>
    </row>
    <row r="15" ht="18.75" spans="1:6">
      <c r="A15" s="317" t="s">
        <v>2528</v>
      </c>
      <c r="B15" s="316" t="s">
        <v>3058</v>
      </c>
      <c r="C15" s="324"/>
      <c r="D15" s="324"/>
      <c r="E15" s="364" t="str">
        <f t="shared" si="1"/>
        <v/>
      </c>
      <c r="F15" s="363" t="str">
        <f t="shared" si="0"/>
        <v>否</v>
      </c>
    </row>
    <row r="16" ht="36" customHeight="1" spans="1:6">
      <c r="A16" s="366" t="s">
        <v>2530</v>
      </c>
      <c r="B16" s="184" t="s">
        <v>3059</v>
      </c>
      <c r="C16" s="323"/>
      <c r="D16" s="323"/>
      <c r="E16" s="364" t="str">
        <f t="shared" si="1"/>
        <v/>
      </c>
      <c r="F16" s="363" t="str">
        <f t="shared" si="0"/>
        <v>是</v>
      </c>
    </row>
    <row r="17" ht="18.75" spans="1:6">
      <c r="A17" s="366" t="s">
        <v>2532</v>
      </c>
      <c r="B17" s="184" t="s">
        <v>3060</v>
      </c>
      <c r="C17" s="323"/>
      <c r="D17" s="323"/>
      <c r="E17" s="364" t="str">
        <f t="shared" si="1"/>
        <v/>
      </c>
      <c r="F17" s="363" t="str">
        <f t="shared" si="0"/>
        <v>是</v>
      </c>
    </row>
    <row r="18" ht="18.75" spans="1:6">
      <c r="A18" s="366" t="s">
        <v>2534</v>
      </c>
      <c r="B18" s="200" t="s">
        <v>3061</v>
      </c>
      <c r="C18" s="324"/>
      <c r="D18" s="324"/>
      <c r="E18" s="364" t="str">
        <f t="shared" si="1"/>
        <v/>
      </c>
      <c r="F18" s="363" t="str">
        <f t="shared" si="0"/>
        <v>否</v>
      </c>
    </row>
    <row r="19" ht="18.75" spans="1:6">
      <c r="A19" s="366" t="s">
        <v>2536</v>
      </c>
      <c r="B19" s="200" t="s">
        <v>3062</v>
      </c>
      <c r="C19" s="324"/>
      <c r="D19" s="324"/>
      <c r="E19" s="364" t="str">
        <f t="shared" si="1"/>
        <v/>
      </c>
      <c r="F19" s="363" t="str">
        <f t="shared" si="0"/>
        <v>否</v>
      </c>
    </row>
    <row r="20" ht="36" customHeight="1" spans="1:6">
      <c r="A20" s="366" t="s">
        <v>2538</v>
      </c>
      <c r="B20" s="184" t="s">
        <v>3063</v>
      </c>
      <c r="C20" s="323"/>
      <c r="D20" s="323"/>
      <c r="E20" s="364" t="str">
        <f t="shared" si="1"/>
        <v/>
      </c>
      <c r="F20" s="363" t="str">
        <f t="shared" si="0"/>
        <v>是</v>
      </c>
    </row>
    <row r="21" ht="36" customHeight="1" spans="1:6">
      <c r="A21" s="366" t="s">
        <v>2540</v>
      </c>
      <c r="B21" s="184" t="s">
        <v>3064</v>
      </c>
      <c r="C21" s="323"/>
      <c r="D21" s="323"/>
      <c r="E21" s="364" t="str">
        <f t="shared" si="1"/>
        <v/>
      </c>
      <c r="F21" s="363" t="str">
        <f t="shared" si="0"/>
        <v>是</v>
      </c>
    </row>
    <row r="22" ht="36" customHeight="1" spans="1:6">
      <c r="A22" s="366" t="s">
        <v>2542</v>
      </c>
      <c r="B22" s="184" t="s">
        <v>3065</v>
      </c>
      <c r="C22" s="323"/>
      <c r="D22" s="323"/>
      <c r="E22" s="364" t="str">
        <f t="shared" si="1"/>
        <v/>
      </c>
      <c r="F22" s="363" t="str">
        <f t="shared" si="0"/>
        <v>是</v>
      </c>
    </row>
    <row r="23" ht="36" customHeight="1" spans="1:6">
      <c r="A23" s="317" t="s">
        <v>2544</v>
      </c>
      <c r="B23" s="312" t="s">
        <v>3066</v>
      </c>
      <c r="C23" s="323"/>
      <c r="D23" s="323"/>
      <c r="E23" s="364" t="str">
        <f t="shared" si="1"/>
        <v/>
      </c>
      <c r="F23" s="363" t="str">
        <f t="shared" si="0"/>
        <v>是</v>
      </c>
    </row>
    <row r="24" ht="36" customHeight="1" spans="1:6">
      <c r="A24" s="317" t="s">
        <v>2546</v>
      </c>
      <c r="B24" s="312" t="s">
        <v>3067</v>
      </c>
      <c r="C24" s="323">
        <v>200</v>
      </c>
      <c r="D24" s="323">
        <v>350</v>
      </c>
      <c r="E24" s="364">
        <f t="shared" si="1"/>
        <v>0.75</v>
      </c>
      <c r="F24" s="363" t="str">
        <f t="shared" si="0"/>
        <v>是</v>
      </c>
    </row>
    <row r="25" ht="36" customHeight="1" spans="1:6">
      <c r="A25" s="317" t="s">
        <v>2548</v>
      </c>
      <c r="B25" s="312" t="s">
        <v>3068</v>
      </c>
      <c r="C25" s="323"/>
      <c r="D25" s="323"/>
      <c r="E25" s="364" t="str">
        <f t="shared" si="1"/>
        <v/>
      </c>
      <c r="F25" s="363" t="str">
        <f t="shared" si="0"/>
        <v>是</v>
      </c>
    </row>
    <row r="26" ht="18.75" spans="1:6">
      <c r="A26" s="317" t="s">
        <v>2550</v>
      </c>
      <c r="B26" s="312" t="s">
        <v>3069</v>
      </c>
      <c r="C26" s="323"/>
      <c r="D26" s="323"/>
      <c r="E26" s="364" t="str">
        <f t="shared" si="1"/>
        <v/>
      </c>
      <c r="F26" s="363" t="str">
        <f t="shared" si="0"/>
        <v>是</v>
      </c>
    </row>
    <row r="27" ht="18.75" spans="1:6">
      <c r="A27" s="317" t="s">
        <v>2552</v>
      </c>
      <c r="B27" s="312" t="s">
        <v>3070</v>
      </c>
      <c r="C27" s="323"/>
      <c r="D27" s="323">
        <v>528</v>
      </c>
      <c r="E27" s="364">
        <v>1</v>
      </c>
      <c r="F27" s="363" t="str">
        <f t="shared" si="0"/>
        <v>是</v>
      </c>
    </row>
    <row r="28" ht="36" customHeight="1" spans="1:6">
      <c r="A28" s="317"/>
      <c r="B28" s="316"/>
      <c r="C28" s="324"/>
      <c r="D28" s="324"/>
      <c r="E28" s="364" t="str">
        <f t="shared" si="1"/>
        <v/>
      </c>
      <c r="F28" s="166" t="str">
        <f t="shared" si="0"/>
        <v>是</v>
      </c>
    </row>
    <row r="29" ht="36" customHeight="1" spans="1:6">
      <c r="A29" s="333"/>
      <c r="B29" s="334" t="s">
        <v>3071</v>
      </c>
      <c r="C29" s="323">
        <f>C4+C5+C6+C7+C8+C9+C10+C16+C17+C20+C21+C22+C23+C24+C25+C26+C27</f>
        <v>25200</v>
      </c>
      <c r="D29" s="323">
        <f>D10+D24+D27</f>
        <v>20878</v>
      </c>
      <c r="E29" s="364">
        <f t="shared" si="1"/>
        <v>-0.171507936507936</v>
      </c>
      <c r="F29" s="166" t="s">
        <v>3032</v>
      </c>
    </row>
    <row r="30" ht="36" customHeight="1" spans="1:6">
      <c r="A30" s="367">
        <v>105</v>
      </c>
      <c r="B30" s="368" t="s">
        <v>2555</v>
      </c>
      <c r="C30" s="345"/>
      <c r="D30" s="345"/>
      <c r="E30" s="364" t="str">
        <f t="shared" si="1"/>
        <v/>
      </c>
      <c r="F30" s="166" t="s">
        <v>3032</v>
      </c>
    </row>
    <row r="31" ht="18.75" spans="1:6">
      <c r="A31" s="367">
        <v>110</v>
      </c>
      <c r="B31" s="368" t="s">
        <v>60</v>
      </c>
      <c r="C31" s="337">
        <f>C32+C35+C36+C37</f>
        <v>16236</v>
      </c>
      <c r="D31" s="337">
        <f>D32+D35+D36+D37</f>
        <v>24839</v>
      </c>
      <c r="E31" s="364">
        <f t="shared" si="1"/>
        <v>0.529871889627987</v>
      </c>
      <c r="F31" s="166" t="s">
        <v>3032</v>
      </c>
    </row>
    <row r="32" ht="18.75" spans="1:6">
      <c r="A32" s="369">
        <v>11004</v>
      </c>
      <c r="B32" s="370" t="s">
        <v>3072</v>
      </c>
      <c r="C32" s="339">
        <f>C33+C34</f>
        <v>3301</v>
      </c>
      <c r="D32" s="339">
        <v>3500</v>
      </c>
      <c r="E32" s="365">
        <f t="shared" si="1"/>
        <v>0.0602847621932747</v>
      </c>
      <c r="F32" s="166" t="s">
        <v>3073</v>
      </c>
    </row>
    <row r="33" ht="18.75" spans="1:6">
      <c r="A33" s="369">
        <v>1100401</v>
      </c>
      <c r="B33" s="370" t="s">
        <v>3074</v>
      </c>
      <c r="C33" s="341">
        <v>3301</v>
      </c>
      <c r="D33" s="341">
        <v>3500</v>
      </c>
      <c r="E33" s="365">
        <f t="shared" si="1"/>
        <v>0.0602847621932747</v>
      </c>
      <c r="F33" s="166" t="s">
        <v>3073</v>
      </c>
    </row>
    <row r="34" ht="18.75" spans="1:6">
      <c r="A34" s="369">
        <v>1100402</v>
      </c>
      <c r="B34" s="370" t="s">
        <v>3075</v>
      </c>
      <c r="C34" s="341"/>
      <c r="D34" s="341"/>
      <c r="E34" s="365" t="str">
        <f t="shared" si="1"/>
        <v/>
      </c>
      <c r="F34" s="166" t="s">
        <v>3073</v>
      </c>
    </row>
    <row r="35" ht="18.75" spans="1:6">
      <c r="A35" s="369">
        <v>11008</v>
      </c>
      <c r="B35" s="370" t="s">
        <v>63</v>
      </c>
      <c r="C35" s="341">
        <v>4835</v>
      </c>
      <c r="D35" s="341">
        <v>14499</v>
      </c>
      <c r="E35" s="365">
        <f t="shared" si="1"/>
        <v>1.99875904860393</v>
      </c>
      <c r="F35" s="166" t="s">
        <v>3073</v>
      </c>
    </row>
    <row r="36" ht="18.75" spans="1:6">
      <c r="A36" s="371">
        <v>11009</v>
      </c>
      <c r="B36" s="372" t="s">
        <v>64</v>
      </c>
      <c r="C36" s="341"/>
      <c r="D36" s="341"/>
      <c r="E36" s="365" t="str">
        <f t="shared" si="1"/>
        <v/>
      </c>
      <c r="F36" s="166" t="s">
        <v>3073</v>
      </c>
    </row>
    <row r="37" ht="36" customHeight="1" spans="1:6">
      <c r="A37" s="373"/>
      <c r="B37" s="374" t="s">
        <v>2563</v>
      </c>
      <c r="C37" s="375">
        <v>8100</v>
      </c>
      <c r="D37" s="341">
        <v>6840</v>
      </c>
      <c r="E37" s="364">
        <f>(D37-C37)/C37</f>
        <v>-0.155555555555556</v>
      </c>
      <c r="F37" s="166"/>
    </row>
    <row r="38" ht="36" customHeight="1" spans="1:6">
      <c r="A38" s="373"/>
      <c r="B38" s="376" t="s">
        <v>69</v>
      </c>
      <c r="C38" s="377">
        <f>C29+C31</f>
        <v>41436</v>
      </c>
      <c r="D38" s="345">
        <f>D29+D30+D31</f>
        <v>45717</v>
      </c>
      <c r="E38" s="364">
        <f>IF(C38&gt;0,D38/C38-1,IF(C38&lt;0,-(D38/C38-1),""))</f>
        <v>0.10331595713872</v>
      </c>
      <c r="F38" s="166" t="s">
        <v>3032</v>
      </c>
    </row>
  </sheetData>
  <autoFilter xmlns:etc="http://www.wps.cn/officeDocument/2017/etCustomData" ref="A3:F38" etc:filterBottomFollowUsedRange="0">
    <filterColumn colId="5">
      <customFilters>
        <customFilter operator="equal" val="是"/>
      </customFilters>
    </filterColumn>
    <extLst/>
  </autoFilter>
  <mergeCells count="1">
    <mergeCell ref="B1:E1"/>
  </mergeCells>
  <conditionalFormatting sqref="B30">
    <cfRule type="expression" dxfId="1" priority="7" stopIfTrue="1">
      <formula>"len($A:$A)=3"</formula>
    </cfRule>
  </conditionalFormatting>
  <conditionalFormatting sqref="B31:B34">
    <cfRule type="expression" dxfId="1" priority="6" stopIfTrue="1">
      <formula>"len($A:$A)=3"</formula>
    </cfRule>
  </conditionalFormatting>
  <conditionalFormatting sqref="D32:D34">
    <cfRule type="expression" dxfId="1" priority="4" stopIfTrue="1">
      <formula>"len($A:$A)=3"</formula>
    </cfRule>
  </conditionalFormatting>
  <conditionalFormatting sqref="C30 C33:C35">
    <cfRule type="expression" dxfId="1" priority="1" stopIfTrue="1">
      <formula>"len($A:$A)=3"</formula>
    </cfRule>
  </conditionalFormatting>
  <conditionalFormatting sqref="D30 D33:D35">
    <cfRule type="expression" dxfId="1" priority="3" stopIfTrue="1">
      <formula>"len($A:$A)=3"</formula>
    </cfRule>
  </conditionalFormatting>
  <conditionalFormatting sqref="C31:C34 D31">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3">
    <tabColor rgb="FF00B0F0"/>
  </sheetPr>
  <dimension ref="A1:G282"/>
  <sheetViews>
    <sheetView showGridLines="0" showZeros="0" view="pageBreakPreview" zoomScaleNormal="115" workbookViewId="0">
      <pane ySplit="3" topLeftCell="A34" activePane="bottomLeft" state="frozen"/>
      <selection/>
      <selection pane="bottomLeft" activeCell="E62" sqref="E62"/>
    </sheetView>
  </sheetViews>
  <sheetFormatPr defaultColWidth="9" defaultRowHeight="14.25" outlineLevelCol="6"/>
  <cols>
    <col min="1" max="1" width="13.5" style="292" customWidth="1"/>
    <col min="2" max="2" width="50.75" style="292" customWidth="1"/>
    <col min="3" max="4" width="20.6333333333333" style="296" customWidth="1"/>
    <col min="5" max="5" width="20.6333333333333" style="297" customWidth="1"/>
    <col min="6" max="6" width="3.75" style="298" hidden="1" customWidth="1"/>
    <col min="7" max="7" width="9" style="292" hidden="1" customWidth="1"/>
    <col min="8" max="16384" width="9" style="292"/>
  </cols>
  <sheetData>
    <row r="1" s="292" customFormat="1" ht="45" customHeight="1" spans="1:7">
      <c r="A1" s="299"/>
      <c r="B1" s="300" t="s">
        <v>3076</v>
      </c>
      <c r="C1" s="300"/>
      <c r="D1" s="300"/>
      <c r="E1" s="300"/>
      <c r="F1" s="301"/>
      <c r="G1" s="299"/>
    </row>
    <row r="2" s="293" customFormat="1" ht="20.1" customHeight="1" spans="1:7">
      <c r="A2" s="302"/>
      <c r="B2" s="303"/>
      <c r="C2" s="303"/>
      <c r="D2" s="303"/>
      <c r="E2" s="304" t="s">
        <v>2</v>
      </c>
      <c r="F2" s="305"/>
      <c r="G2" s="302"/>
    </row>
    <row r="3" s="294" customFormat="1" ht="45" customHeight="1" spans="1:7">
      <c r="A3" s="306" t="s">
        <v>3</v>
      </c>
      <c r="B3" s="307" t="s">
        <v>4</v>
      </c>
      <c r="C3" s="308" t="s">
        <v>132</v>
      </c>
      <c r="D3" s="308" t="s">
        <v>6</v>
      </c>
      <c r="E3" s="308" t="s">
        <v>133</v>
      </c>
      <c r="F3" s="309" t="s">
        <v>138</v>
      </c>
      <c r="G3" s="310" t="s">
        <v>3077</v>
      </c>
    </row>
    <row r="4" s="292" customFormat="1" ht="18.75" spans="1:7">
      <c r="A4" s="311" t="s">
        <v>83</v>
      </c>
      <c r="B4" s="312" t="s">
        <v>2566</v>
      </c>
      <c r="C4" s="313">
        <v>4</v>
      </c>
      <c r="D4" s="313"/>
      <c r="E4" s="314">
        <f t="shared" ref="E4:E67" si="0">IF(C4&gt;0,D4/C4-1,IF(C4&lt;0,-(D4/C4-1),""))</f>
        <v>-1</v>
      </c>
      <c r="F4" s="315" t="str">
        <f t="shared" ref="F4:F67" si="1">IF(LEN(A4)=3,"是",IF(B4&lt;&gt;"",IF(SUM(C4:D4)&lt;&gt;0,"是","否"),"是"))</f>
        <v>是</v>
      </c>
      <c r="G4" s="299" t="str">
        <f t="shared" ref="G4:G67" si="2">IF(LEN(A4)=3,"类",IF(LEN(A4)=5,"款","项"))</f>
        <v>类</v>
      </c>
    </row>
    <row r="5" s="292" customFormat="1" ht="18.75" spans="1:7">
      <c r="A5" s="311" t="s">
        <v>2567</v>
      </c>
      <c r="B5" s="316" t="s">
        <v>2568</v>
      </c>
      <c r="C5" s="313">
        <v>4</v>
      </c>
      <c r="D5" s="313"/>
      <c r="E5" s="314">
        <f t="shared" si="0"/>
        <v>-1</v>
      </c>
      <c r="F5" s="315" t="str">
        <f t="shared" si="1"/>
        <v>是</v>
      </c>
      <c r="G5" s="299" t="str">
        <f t="shared" si="2"/>
        <v>款</v>
      </c>
    </row>
    <row r="6" s="292" customFormat="1" ht="18.75" spans="1:7">
      <c r="A6" s="317" t="s">
        <v>2569</v>
      </c>
      <c r="B6" s="318" t="s">
        <v>2570</v>
      </c>
      <c r="C6" s="319">
        <v>4</v>
      </c>
      <c r="D6" s="319"/>
      <c r="E6" s="314">
        <f t="shared" si="0"/>
        <v>-1</v>
      </c>
      <c r="F6" s="315" t="str">
        <f t="shared" si="1"/>
        <v>是</v>
      </c>
      <c r="G6" s="299" t="str">
        <f t="shared" si="2"/>
        <v>项</v>
      </c>
    </row>
    <row r="7" s="292" customFormat="1" ht="18.75" spans="1:7">
      <c r="A7" s="317" t="s">
        <v>2571</v>
      </c>
      <c r="B7" s="318" t="s">
        <v>2572</v>
      </c>
      <c r="C7" s="319"/>
      <c r="D7" s="319"/>
      <c r="E7" s="314" t="str">
        <f t="shared" si="0"/>
        <v/>
      </c>
      <c r="F7" s="315" t="str">
        <f t="shared" si="1"/>
        <v>否</v>
      </c>
      <c r="G7" s="299" t="str">
        <f t="shared" si="2"/>
        <v>项</v>
      </c>
    </row>
    <row r="8" s="292" customFormat="1" ht="18.75" spans="1:7">
      <c r="A8" s="317" t="s">
        <v>2573</v>
      </c>
      <c r="B8" s="316" t="s">
        <v>2574</v>
      </c>
      <c r="C8" s="320"/>
      <c r="D8" s="320"/>
      <c r="E8" s="314" t="str">
        <f t="shared" si="0"/>
        <v/>
      </c>
      <c r="F8" s="315" t="str">
        <f t="shared" si="1"/>
        <v>否</v>
      </c>
      <c r="G8" s="299" t="str">
        <f t="shared" si="2"/>
        <v>项</v>
      </c>
    </row>
    <row r="9" s="292" customFormat="1" ht="18.75" spans="1:7">
      <c r="A9" s="317" t="s">
        <v>2575</v>
      </c>
      <c r="B9" s="318" t="s">
        <v>2576</v>
      </c>
      <c r="C9" s="319"/>
      <c r="D9" s="319"/>
      <c r="E9" s="314" t="str">
        <f t="shared" si="0"/>
        <v/>
      </c>
      <c r="F9" s="315" t="str">
        <f t="shared" si="1"/>
        <v>否</v>
      </c>
      <c r="G9" s="299" t="str">
        <f t="shared" si="2"/>
        <v>项</v>
      </c>
    </row>
    <row r="10" s="292" customFormat="1" ht="18.75" spans="1:7">
      <c r="A10" s="317" t="s">
        <v>2577</v>
      </c>
      <c r="B10" s="316" t="s">
        <v>2578</v>
      </c>
      <c r="C10" s="320"/>
      <c r="D10" s="320"/>
      <c r="E10" s="314" t="str">
        <f t="shared" si="0"/>
        <v/>
      </c>
      <c r="F10" s="315" t="str">
        <f t="shared" si="1"/>
        <v>否</v>
      </c>
      <c r="G10" s="299" t="str">
        <f t="shared" si="2"/>
        <v>项</v>
      </c>
    </row>
    <row r="11" s="292" customFormat="1" ht="18.75" spans="1:7">
      <c r="A11" s="311" t="s">
        <v>2579</v>
      </c>
      <c r="B11" s="321" t="s">
        <v>2580</v>
      </c>
      <c r="C11" s="322">
        <f>SUM(C12:C16)</f>
        <v>0</v>
      </c>
      <c r="D11" s="322">
        <f>SUM(D12:D16)</f>
        <v>0</v>
      </c>
      <c r="E11" s="314" t="str">
        <f t="shared" si="0"/>
        <v/>
      </c>
      <c r="F11" s="315" t="str">
        <f t="shared" si="1"/>
        <v>否</v>
      </c>
      <c r="G11" s="299" t="str">
        <f t="shared" si="2"/>
        <v>款</v>
      </c>
    </row>
    <row r="12" s="292" customFormat="1" ht="18.75" spans="1:7">
      <c r="A12" s="317" t="s">
        <v>2581</v>
      </c>
      <c r="B12" s="318" t="s">
        <v>2582</v>
      </c>
      <c r="C12" s="319"/>
      <c r="D12" s="319"/>
      <c r="E12" s="314" t="str">
        <f t="shared" si="0"/>
        <v/>
      </c>
      <c r="F12" s="315" t="str">
        <f t="shared" si="1"/>
        <v>否</v>
      </c>
      <c r="G12" s="299" t="str">
        <f t="shared" si="2"/>
        <v>项</v>
      </c>
    </row>
    <row r="13" s="292" customFormat="1" ht="18.75" spans="1:7">
      <c r="A13" s="317" t="s">
        <v>2583</v>
      </c>
      <c r="B13" s="318" t="s">
        <v>2584</v>
      </c>
      <c r="C13" s="319"/>
      <c r="D13" s="319"/>
      <c r="E13" s="314" t="str">
        <f t="shared" si="0"/>
        <v/>
      </c>
      <c r="F13" s="315" t="str">
        <f t="shared" si="1"/>
        <v>否</v>
      </c>
      <c r="G13" s="299" t="str">
        <f t="shared" si="2"/>
        <v>项</v>
      </c>
    </row>
    <row r="14" s="292" customFormat="1" ht="18.75" spans="1:7">
      <c r="A14" s="317" t="s">
        <v>2585</v>
      </c>
      <c r="B14" s="318" t="s">
        <v>2586</v>
      </c>
      <c r="C14" s="319"/>
      <c r="D14" s="319"/>
      <c r="E14" s="314" t="str">
        <f t="shared" si="0"/>
        <v/>
      </c>
      <c r="F14" s="315" t="str">
        <f t="shared" si="1"/>
        <v>否</v>
      </c>
      <c r="G14" s="299" t="str">
        <f t="shared" si="2"/>
        <v>项</v>
      </c>
    </row>
    <row r="15" s="292" customFormat="1" ht="18.75" spans="1:7">
      <c r="A15" s="317" t="s">
        <v>2587</v>
      </c>
      <c r="B15" s="318" t="s">
        <v>2588</v>
      </c>
      <c r="C15" s="319"/>
      <c r="D15" s="319"/>
      <c r="E15" s="314" t="str">
        <f t="shared" si="0"/>
        <v/>
      </c>
      <c r="F15" s="315" t="str">
        <f t="shared" si="1"/>
        <v>否</v>
      </c>
      <c r="G15" s="299" t="str">
        <f t="shared" si="2"/>
        <v>项</v>
      </c>
    </row>
    <row r="16" s="292" customFormat="1" ht="18.75" spans="1:7">
      <c r="A16" s="317" t="s">
        <v>2589</v>
      </c>
      <c r="B16" s="318" t="s">
        <v>2590</v>
      </c>
      <c r="C16" s="319"/>
      <c r="D16" s="319"/>
      <c r="E16" s="314" t="str">
        <f t="shared" si="0"/>
        <v/>
      </c>
      <c r="F16" s="315" t="str">
        <f t="shared" si="1"/>
        <v>否</v>
      </c>
      <c r="G16" s="299" t="str">
        <f t="shared" si="2"/>
        <v>项</v>
      </c>
    </row>
    <row r="17" s="292" customFormat="1" ht="37.5" spans="1:7">
      <c r="A17" s="311" t="s">
        <v>2591</v>
      </c>
      <c r="B17" s="321" t="s">
        <v>2592</v>
      </c>
      <c r="C17" s="322">
        <f>SUM(C18:C19)</f>
        <v>0</v>
      </c>
      <c r="D17" s="322">
        <f>SUM(D18:D19)</f>
        <v>0</v>
      </c>
      <c r="E17" s="314" t="str">
        <f t="shared" si="0"/>
        <v/>
      </c>
      <c r="F17" s="315" t="str">
        <f t="shared" si="1"/>
        <v>否</v>
      </c>
      <c r="G17" s="299" t="str">
        <f t="shared" si="2"/>
        <v>款</v>
      </c>
    </row>
    <row r="18" s="292" customFormat="1" ht="18.75" spans="1:7">
      <c r="A18" s="317" t="s">
        <v>2593</v>
      </c>
      <c r="B18" s="318" t="s">
        <v>2594</v>
      </c>
      <c r="C18" s="319"/>
      <c r="D18" s="319"/>
      <c r="E18" s="314" t="str">
        <f t="shared" si="0"/>
        <v/>
      </c>
      <c r="F18" s="315" t="str">
        <f t="shared" si="1"/>
        <v>否</v>
      </c>
      <c r="G18" s="299" t="str">
        <f t="shared" si="2"/>
        <v>项</v>
      </c>
    </row>
    <row r="19" s="292" customFormat="1" ht="37.5" spans="1:7">
      <c r="A19" s="317" t="s">
        <v>2595</v>
      </c>
      <c r="B19" s="318" t="s">
        <v>2596</v>
      </c>
      <c r="C19" s="319"/>
      <c r="D19" s="319"/>
      <c r="E19" s="314" t="str">
        <f t="shared" si="0"/>
        <v/>
      </c>
      <c r="F19" s="315" t="str">
        <f t="shared" si="1"/>
        <v>否</v>
      </c>
      <c r="G19" s="299" t="str">
        <f t="shared" si="2"/>
        <v>项</v>
      </c>
    </row>
    <row r="20" s="292" customFormat="1" ht="18.75" spans="1:7">
      <c r="A20" s="311" t="s">
        <v>85</v>
      </c>
      <c r="B20" s="312" t="s">
        <v>2597</v>
      </c>
      <c r="C20" s="323">
        <v>1111</v>
      </c>
      <c r="D20" s="323">
        <f>D21</f>
        <v>0</v>
      </c>
      <c r="E20" s="314">
        <f t="shared" si="0"/>
        <v>-1</v>
      </c>
      <c r="F20" s="315" t="str">
        <f t="shared" si="1"/>
        <v>是</v>
      </c>
      <c r="G20" s="299" t="str">
        <f t="shared" si="2"/>
        <v>类</v>
      </c>
    </row>
    <row r="21" s="292" customFormat="1" ht="18.75" spans="1:7">
      <c r="A21" s="311" t="s">
        <v>2598</v>
      </c>
      <c r="B21" s="321" t="s">
        <v>2599</v>
      </c>
      <c r="C21" s="324">
        <v>1111</v>
      </c>
      <c r="D21" s="324"/>
      <c r="E21" s="325">
        <f t="shared" si="0"/>
        <v>-1</v>
      </c>
      <c r="F21" s="315" t="str">
        <f t="shared" si="1"/>
        <v>是</v>
      </c>
      <c r="G21" s="299" t="str">
        <f t="shared" si="2"/>
        <v>款</v>
      </c>
    </row>
    <row r="22" s="292" customFormat="1" ht="18.75" spans="1:7">
      <c r="A22" s="317" t="s">
        <v>2600</v>
      </c>
      <c r="B22" s="318" t="s">
        <v>2601</v>
      </c>
      <c r="C22" s="324">
        <v>555</v>
      </c>
      <c r="D22" s="324"/>
      <c r="E22" s="325">
        <f t="shared" si="0"/>
        <v>-1</v>
      </c>
      <c r="F22" s="315" t="str">
        <f t="shared" si="1"/>
        <v>是</v>
      </c>
      <c r="G22" s="299" t="str">
        <f t="shared" si="2"/>
        <v>项</v>
      </c>
    </row>
    <row r="23" s="292" customFormat="1" ht="18.75" spans="1:7">
      <c r="A23" s="317" t="s">
        <v>2602</v>
      </c>
      <c r="B23" s="318" t="s">
        <v>2603</v>
      </c>
      <c r="C23" s="324">
        <v>556</v>
      </c>
      <c r="D23" s="324"/>
      <c r="E23" s="325">
        <f t="shared" si="0"/>
        <v>-1</v>
      </c>
      <c r="F23" s="315" t="str">
        <f t="shared" si="1"/>
        <v>是</v>
      </c>
      <c r="G23" s="299" t="str">
        <f t="shared" si="2"/>
        <v>项</v>
      </c>
    </row>
    <row r="24" s="292" customFormat="1" ht="18.75" spans="1:7">
      <c r="A24" s="317" t="s">
        <v>2604</v>
      </c>
      <c r="B24" s="318" t="s">
        <v>2605</v>
      </c>
      <c r="C24" s="319"/>
      <c r="D24" s="319"/>
      <c r="E24" s="325" t="str">
        <f t="shared" si="0"/>
        <v/>
      </c>
      <c r="F24" s="315" t="str">
        <f t="shared" si="1"/>
        <v>否</v>
      </c>
      <c r="G24" s="299" t="str">
        <f t="shared" si="2"/>
        <v>项</v>
      </c>
    </row>
    <row r="25" s="292" customFormat="1" ht="18.75" spans="1:7">
      <c r="A25" s="311" t="s">
        <v>2606</v>
      </c>
      <c r="B25" s="321" t="s">
        <v>2607</v>
      </c>
      <c r="C25" s="322">
        <f>SUM(C26:C28)</f>
        <v>0</v>
      </c>
      <c r="D25" s="322">
        <f>SUM(D26:D28)</f>
        <v>0</v>
      </c>
      <c r="E25" s="325" t="str">
        <f t="shared" si="0"/>
        <v/>
      </c>
      <c r="F25" s="315" t="str">
        <f t="shared" si="1"/>
        <v>否</v>
      </c>
      <c r="G25" s="299" t="str">
        <f t="shared" si="2"/>
        <v>款</v>
      </c>
    </row>
    <row r="26" s="292" customFormat="1" ht="18.75" spans="1:7">
      <c r="A26" s="317" t="s">
        <v>2608</v>
      </c>
      <c r="B26" s="318" t="s">
        <v>2601</v>
      </c>
      <c r="C26" s="319"/>
      <c r="D26" s="319"/>
      <c r="E26" s="325" t="str">
        <f t="shared" si="0"/>
        <v/>
      </c>
      <c r="F26" s="315" t="str">
        <f t="shared" si="1"/>
        <v>否</v>
      </c>
      <c r="G26" s="299" t="str">
        <f t="shared" si="2"/>
        <v>项</v>
      </c>
    </row>
    <row r="27" s="292" customFormat="1" ht="18.75" spans="1:7">
      <c r="A27" s="317" t="s">
        <v>2609</v>
      </c>
      <c r="B27" s="318" t="s">
        <v>2603</v>
      </c>
      <c r="C27" s="319"/>
      <c r="D27" s="319"/>
      <c r="E27" s="325" t="str">
        <f t="shared" si="0"/>
        <v/>
      </c>
      <c r="F27" s="315" t="str">
        <f t="shared" si="1"/>
        <v>否</v>
      </c>
      <c r="G27" s="299" t="str">
        <f t="shared" si="2"/>
        <v>项</v>
      </c>
    </row>
    <row r="28" s="292" customFormat="1" ht="18.75" spans="1:7">
      <c r="A28" s="317" t="s">
        <v>2610</v>
      </c>
      <c r="B28" s="318" t="s">
        <v>2611</v>
      </c>
      <c r="C28" s="319"/>
      <c r="D28" s="319"/>
      <c r="E28" s="325" t="str">
        <f t="shared" si="0"/>
        <v/>
      </c>
      <c r="F28" s="315" t="str">
        <f t="shared" si="1"/>
        <v>否</v>
      </c>
      <c r="G28" s="299" t="str">
        <f t="shared" si="2"/>
        <v>项</v>
      </c>
    </row>
    <row r="29" s="295" customFormat="1" ht="37.5" spans="1:7">
      <c r="A29" s="311" t="s">
        <v>2612</v>
      </c>
      <c r="B29" s="321" t="s">
        <v>2613</v>
      </c>
      <c r="C29" s="322">
        <f>SUM(C30:C31)</f>
        <v>0</v>
      </c>
      <c r="D29" s="322">
        <f>SUM(D30:D31)</f>
        <v>0</v>
      </c>
      <c r="E29" s="325" t="str">
        <f t="shared" si="0"/>
        <v/>
      </c>
      <c r="F29" s="315" t="str">
        <f t="shared" si="1"/>
        <v>否</v>
      </c>
      <c r="G29" s="299" t="str">
        <f t="shared" si="2"/>
        <v>款</v>
      </c>
    </row>
    <row r="30" s="292" customFormat="1" ht="18.75" spans="1:7">
      <c r="A30" s="317" t="s">
        <v>2614</v>
      </c>
      <c r="B30" s="318" t="s">
        <v>2603</v>
      </c>
      <c r="C30" s="319"/>
      <c r="D30" s="319"/>
      <c r="E30" s="325" t="str">
        <f t="shared" si="0"/>
        <v/>
      </c>
      <c r="F30" s="315" t="str">
        <f t="shared" si="1"/>
        <v>否</v>
      </c>
      <c r="G30" s="299" t="str">
        <f t="shared" si="2"/>
        <v>项</v>
      </c>
    </row>
    <row r="31" s="292" customFormat="1" ht="37.5" spans="1:7">
      <c r="A31" s="317" t="s">
        <v>2615</v>
      </c>
      <c r="B31" s="318" t="s">
        <v>2616</v>
      </c>
      <c r="C31" s="319"/>
      <c r="D31" s="319"/>
      <c r="E31" s="325" t="str">
        <f t="shared" si="0"/>
        <v/>
      </c>
      <c r="F31" s="315" t="str">
        <f t="shared" si="1"/>
        <v>否</v>
      </c>
      <c r="G31" s="299" t="str">
        <f t="shared" si="2"/>
        <v>项</v>
      </c>
    </row>
    <row r="32" s="292" customFormat="1" ht="18.75" spans="1:7">
      <c r="A32" s="311" t="s">
        <v>89</v>
      </c>
      <c r="B32" s="312" t="s">
        <v>2617</v>
      </c>
      <c r="C32" s="313"/>
      <c r="D32" s="313"/>
      <c r="E32" s="325" t="str">
        <f t="shared" si="0"/>
        <v/>
      </c>
      <c r="F32" s="315" t="str">
        <f t="shared" si="1"/>
        <v>是</v>
      </c>
      <c r="G32" s="299" t="str">
        <f t="shared" si="2"/>
        <v>类</v>
      </c>
    </row>
    <row r="33" s="292" customFormat="1" ht="18.75" spans="1:7">
      <c r="A33" s="311" t="s">
        <v>2618</v>
      </c>
      <c r="B33" s="321" t="s">
        <v>2619</v>
      </c>
      <c r="C33" s="322">
        <f>SUM(C34:C37)</f>
        <v>0</v>
      </c>
      <c r="D33" s="322">
        <f>SUM(D34:D37)</f>
        <v>0</v>
      </c>
      <c r="E33" s="325" t="str">
        <f t="shared" si="0"/>
        <v/>
      </c>
      <c r="F33" s="315" t="str">
        <f t="shared" si="1"/>
        <v>否</v>
      </c>
      <c r="G33" s="299" t="str">
        <f t="shared" si="2"/>
        <v>款</v>
      </c>
    </row>
    <row r="34" s="292" customFormat="1" ht="18.75" spans="1:7">
      <c r="A34" s="317">
        <v>2116001</v>
      </c>
      <c r="B34" s="318" t="s">
        <v>2620</v>
      </c>
      <c r="C34" s="319">
        <f>SUM(C35:C42)</f>
        <v>0</v>
      </c>
      <c r="D34" s="319">
        <f>SUM(D35:D42)</f>
        <v>0</v>
      </c>
      <c r="E34" s="325" t="str">
        <f t="shared" si="0"/>
        <v/>
      </c>
      <c r="F34" s="315" t="str">
        <f t="shared" si="1"/>
        <v>否</v>
      </c>
      <c r="G34" s="299" t="str">
        <f t="shared" si="2"/>
        <v>项</v>
      </c>
    </row>
    <row r="35" s="292" customFormat="1" ht="18.75" spans="1:7">
      <c r="A35" s="317">
        <v>2116002</v>
      </c>
      <c r="B35" s="318" t="s">
        <v>2621</v>
      </c>
      <c r="C35" s="319"/>
      <c r="D35" s="319"/>
      <c r="E35" s="325" t="str">
        <f t="shared" si="0"/>
        <v/>
      </c>
      <c r="F35" s="315" t="str">
        <f t="shared" si="1"/>
        <v>否</v>
      </c>
      <c r="G35" s="299" t="str">
        <f t="shared" si="2"/>
        <v>项</v>
      </c>
    </row>
    <row r="36" s="292" customFormat="1" ht="18.75" spans="1:7">
      <c r="A36" s="317">
        <v>2116003</v>
      </c>
      <c r="B36" s="318" t="s">
        <v>2622</v>
      </c>
      <c r="C36" s="319"/>
      <c r="D36" s="319"/>
      <c r="E36" s="325" t="str">
        <f t="shared" si="0"/>
        <v/>
      </c>
      <c r="F36" s="315" t="str">
        <f t="shared" si="1"/>
        <v>否</v>
      </c>
      <c r="G36" s="299" t="str">
        <f t="shared" si="2"/>
        <v>项</v>
      </c>
    </row>
    <row r="37" s="295" customFormat="1" ht="37.5" spans="1:7">
      <c r="A37" s="317">
        <v>2116099</v>
      </c>
      <c r="B37" s="318" t="s">
        <v>2623</v>
      </c>
      <c r="C37" s="319"/>
      <c r="D37" s="319"/>
      <c r="E37" s="325" t="str">
        <f t="shared" si="0"/>
        <v/>
      </c>
      <c r="F37" s="315" t="str">
        <f t="shared" si="1"/>
        <v>否</v>
      </c>
      <c r="G37" s="299" t="str">
        <f t="shared" si="2"/>
        <v>项</v>
      </c>
    </row>
    <row r="38" s="292" customFormat="1" ht="18.75" spans="1:7">
      <c r="A38" s="311">
        <v>21161</v>
      </c>
      <c r="B38" s="321" t="s">
        <v>2624</v>
      </c>
      <c r="C38" s="322">
        <f>SUM(C39:C42)</f>
        <v>0</v>
      </c>
      <c r="D38" s="322">
        <f>SUM(D39:D42)</f>
        <v>0</v>
      </c>
      <c r="E38" s="325" t="str">
        <f t="shared" si="0"/>
        <v/>
      </c>
      <c r="F38" s="315" t="str">
        <f t="shared" si="1"/>
        <v>否</v>
      </c>
      <c r="G38" s="299" t="str">
        <f t="shared" si="2"/>
        <v>款</v>
      </c>
    </row>
    <row r="39" s="292" customFormat="1" ht="18.75" spans="1:7">
      <c r="A39" s="317">
        <v>2116101</v>
      </c>
      <c r="B39" s="318" t="s">
        <v>2625</v>
      </c>
      <c r="C39" s="319"/>
      <c r="D39" s="319"/>
      <c r="E39" s="325" t="str">
        <f t="shared" si="0"/>
        <v/>
      </c>
      <c r="F39" s="315" t="str">
        <f t="shared" si="1"/>
        <v>否</v>
      </c>
      <c r="G39" s="299" t="str">
        <f t="shared" si="2"/>
        <v>项</v>
      </c>
    </row>
    <row r="40" s="292" customFormat="1" ht="18.75" spans="1:7">
      <c r="A40" s="317">
        <v>2116102</v>
      </c>
      <c r="B40" s="318" t="s">
        <v>2626</v>
      </c>
      <c r="C40" s="319"/>
      <c r="D40" s="319"/>
      <c r="E40" s="325" t="str">
        <f t="shared" si="0"/>
        <v/>
      </c>
      <c r="F40" s="315" t="str">
        <f t="shared" si="1"/>
        <v>否</v>
      </c>
      <c r="G40" s="299" t="str">
        <f t="shared" si="2"/>
        <v>项</v>
      </c>
    </row>
    <row r="41" s="292" customFormat="1" ht="18.75" spans="1:7">
      <c r="A41" s="317">
        <v>2116103</v>
      </c>
      <c r="B41" s="318" t="s">
        <v>2627</v>
      </c>
      <c r="C41" s="319"/>
      <c r="D41" s="319"/>
      <c r="E41" s="325" t="str">
        <f t="shared" si="0"/>
        <v/>
      </c>
      <c r="F41" s="315" t="str">
        <f t="shared" si="1"/>
        <v>否</v>
      </c>
      <c r="G41" s="299" t="str">
        <f t="shared" si="2"/>
        <v>项</v>
      </c>
    </row>
    <row r="42" s="292" customFormat="1" ht="18.75" spans="1:7">
      <c r="A42" s="317">
        <v>2116104</v>
      </c>
      <c r="B42" s="318" t="s">
        <v>2628</v>
      </c>
      <c r="C42" s="319"/>
      <c r="D42" s="319"/>
      <c r="E42" s="325" t="str">
        <f t="shared" si="0"/>
        <v/>
      </c>
      <c r="F42" s="315" t="str">
        <f t="shared" si="1"/>
        <v>否</v>
      </c>
      <c r="G42" s="299" t="str">
        <f t="shared" si="2"/>
        <v>项</v>
      </c>
    </row>
    <row r="43" s="292" customFormat="1" ht="18.75" spans="1:7">
      <c r="A43" s="311" t="s">
        <v>91</v>
      </c>
      <c r="B43" s="312" t="s">
        <v>2629</v>
      </c>
      <c r="C43" s="323">
        <v>8132</v>
      </c>
      <c r="D43" s="323">
        <f>D44+D60+D64+D65+D71+D75+D79+D83+D89+D92+D101</f>
        <v>15535</v>
      </c>
      <c r="E43" s="314">
        <f t="shared" si="0"/>
        <v>0.910354156419085</v>
      </c>
      <c r="F43" s="315" t="str">
        <f t="shared" si="1"/>
        <v>是</v>
      </c>
      <c r="G43" s="299" t="str">
        <f t="shared" si="2"/>
        <v>类</v>
      </c>
    </row>
    <row r="44" s="292" customFormat="1" ht="18.75" spans="1:7">
      <c r="A44" s="311" t="s">
        <v>2630</v>
      </c>
      <c r="B44" s="312" t="s">
        <v>2631</v>
      </c>
      <c r="C44" s="324">
        <v>8132</v>
      </c>
      <c r="D44" s="324">
        <v>4807</v>
      </c>
      <c r="E44" s="325">
        <f t="shared" si="0"/>
        <v>-0.408878504672897</v>
      </c>
      <c r="F44" s="315" t="str">
        <f t="shared" si="1"/>
        <v>是</v>
      </c>
      <c r="G44" s="299" t="str">
        <f t="shared" si="2"/>
        <v>款</v>
      </c>
    </row>
    <row r="45" s="292" customFormat="1" ht="18.75" spans="1:7">
      <c r="A45" s="317" t="s">
        <v>2632</v>
      </c>
      <c r="B45" s="318" t="s">
        <v>2633</v>
      </c>
      <c r="C45" s="326">
        <v>1304</v>
      </c>
      <c r="D45" s="327">
        <v>960</v>
      </c>
      <c r="E45" s="325">
        <f t="shared" si="0"/>
        <v>-0.263803680981595</v>
      </c>
      <c r="F45" s="315" t="str">
        <f t="shared" si="1"/>
        <v>是</v>
      </c>
      <c r="G45" s="299" t="str">
        <f t="shared" si="2"/>
        <v>项</v>
      </c>
    </row>
    <row r="46" s="292" customFormat="1" ht="18.75" spans="1:7">
      <c r="A46" s="317" t="s">
        <v>2634</v>
      </c>
      <c r="B46" s="318" t="s">
        <v>2635</v>
      </c>
      <c r="C46" s="324">
        <v>331</v>
      </c>
      <c r="D46" s="324"/>
      <c r="E46" s="325">
        <f t="shared" si="0"/>
        <v>-1</v>
      </c>
      <c r="F46" s="315" t="str">
        <f t="shared" si="1"/>
        <v>是</v>
      </c>
      <c r="G46" s="299" t="str">
        <f t="shared" si="2"/>
        <v>项</v>
      </c>
    </row>
    <row r="47" s="292" customFormat="1" ht="18.75" spans="1:7">
      <c r="A47" s="317" t="s">
        <v>2636</v>
      </c>
      <c r="B47" s="318" t="s">
        <v>2637</v>
      </c>
      <c r="C47" s="324"/>
      <c r="D47" s="324"/>
      <c r="E47" s="325" t="str">
        <f t="shared" si="0"/>
        <v/>
      </c>
      <c r="F47" s="315" t="str">
        <f t="shared" si="1"/>
        <v>否</v>
      </c>
      <c r="G47" s="299" t="str">
        <f t="shared" si="2"/>
        <v>项</v>
      </c>
    </row>
    <row r="48" s="292" customFormat="1" ht="18.75" spans="1:7">
      <c r="A48" s="317" t="s">
        <v>2638</v>
      </c>
      <c r="B48" s="318" t="s">
        <v>2639</v>
      </c>
      <c r="C48" s="328">
        <v>1500</v>
      </c>
      <c r="D48" s="328">
        <v>500</v>
      </c>
      <c r="E48" s="325">
        <f t="shared" si="0"/>
        <v>-0.666666666666667</v>
      </c>
      <c r="F48" s="315" t="str">
        <f t="shared" si="1"/>
        <v>是</v>
      </c>
      <c r="G48" s="299" t="str">
        <f t="shared" si="2"/>
        <v>项</v>
      </c>
    </row>
    <row r="49" s="292" customFormat="1" ht="18.75" spans="1:7">
      <c r="A49" s="317" t="s">
        <v>2640</v>
      </c>
      <c r="B49" s="318" t="s">
        <v>2641</v>
      </c>
      <c r="C49" s="326">
        <v>1050</v>
      </c>
      <c r="D49" s="326"/>
      <c r="E49" s="325">
        <f t="shared" si="0"/>
        <v>-1</v>
      </c>
      <c r="F49" s="315" t="str">
        <f t="shared" si="1"/>
        <v>是</v>
      </c>
      <c r="G49" s="299" t="str">
        <f t="shared" si="2"/>
        <v>项</v>
      </c>
    </row>
    <row r="50" s="292" customFormat="1" ht="18.75" spans="1:7">
      <c r="A50" s="317" t="s">
        <v>2642</v>
      </c>
      <c r="B50" s="318" t="s">
        <v>2643</v>
      </c>
      <c r="C50" s="324"/>
      <c r="D50" s="324"/>
      <c r="E50" s="325" t="str">
        <f t="shared" si="0"/>
        <v/>
      </c>
      <c r="F50" s="315" t="str">
        <f t="shared" si="1"/>
        <v>否</v>
      </c>
      <c r="G50" s="299" t="str">
        <f t="shared" si="2"/>
        <v>项</v>
      </c>
    </row>
    <row r="51" s="292" customFormat="1" ht="18.75" spans="1:7">
      <c r="A51" s="317" t="s">
        <v>2644</v>
      </c>
      <c r="B51" s="318" t="s">
        <v>2645</v>
      </c>
      <c r="C51" s="324"/>
      <c r="D51" s="324"/>
      <c r="E51" s="325" t="str">
        <f t="shared" si="0"/>
        <v/>
      </c>
      <c r="F51" s="315" t="str">
        <f t="shared" si="1"/>
        <v>否</v>
      </c>
      <c r="G51" s="299" t="str">
        <f t="shared" si="2"/>
        <v>项</v>
      </c>
    </row>
    <row r="52" s="292" customFormat="1" ht="18.75" spans="1:7">
      <c r="A52" s="317" t="s">
        <v>2646</v>
      </c>
      <c r="B52" s="318" t="s">
        <v>2647</v>
      </c>
      <c r="C52" s="324"/>
      <c r="D52" s="324"/>
      <c r="E52" s="325" t="str">
        <f t="shared" si="0"/>
        <v/>
      </c>
      <c r="F52" s="315" t="str">
        <f t="shared" si="1"/>
        <v>否</v>
      </c>
      <c r="G52" s="299" t="str">
        <f t="shared" si="2"/>
        <v>项</v>
      </c>
    </row>
    <row r="53" s="292" customFormat="1" ht="18.75" spans="1:7">
      <c r="A53" s="317" t="s">
        <v>2648</v>
      </c>
      <c r="B53" s="318" t="s">
        <v>2649</v>
      </c>
      <c r="C53" s="324">
        <v>1350</v>
      </c>
      <c r="D53" s="324"/>
      <c r="E53" s="325">
        <f t="shared" si="0"/>
        <v>-1</v>
      </c>
      <c r="F53" s="315" t="str">
        <f t="shared" si="1"/>
        <v>是</v>
      </c>
      <c r="G53" s="299" t="str">
        <f t="shared" si="2"/>
        <v>项</v>
      </c>
    </row>
    <row r="54" s="292" customFormat="1" ht="18.75" spans="1:7">
      <c r="A54" s="317" t="s">
        <v>2650</v>
      </c>
      <c r="B54" s="318" t="s">
        <v>2651</v>
      </c>
      <c r="C54" s="324"/>
      <c r="D54" s="324"/>
      <c r="E54" s="325" t="str">
        <f t="shared" si="0"/>
        <v/>
      </c>
      <c r="F54" s="315" t="str">
        <f t="shared" si="1"/>
        <v>否</v>
      </c>
      <c r="G54" s="299" t="str">
        <f t="shared" si="2"/>
        <v>项</v>
      </c>
    </row>
    <row r="55" s="292" customFormat="1" ht="18.75" spans="1:7">
      <c r="A55" s="317" t="s">
        <v>2652</v>
      </c>
      <c r="B55" s="318" t="s">
        <v>2653</v>
      </c>
      <c r="C55" s="324"/>
      <c r="D55" s="324"/>
      <c r="E55" s="325" t="str">
        <f t="shared" si="0"/>
        <v/>
      </c>
      <c r="F55" s="315" t="str">
        <f t="shared" si="1"/>
        <v>否</v>
      </c>
      <c r="G55" s="299" t="str">
        <f t="shared" si="2"/>
        <v>项</v>
      </c>
    </row>
    <row r="56" s="292" customFormat="1" ht="18.75" spans="1:7">
      <c r="A56" s="317" t="s">
        <v>2707</v>
      </c>
      <c r="B56" s="318" t="s">
        <v>2708</v>
      </c>
      <c r="C56" s="324">
        <v>2097</v>
      </c>
      <c r="D56" s="324">
        <v>2347</v>
      </c>
      <c r="E56" s="325"/>
      <c r="F56" s="315"/>
      <c r="G56" s="299"/>
    </row>
    <row r="57" s="292" customFormat="1" ht="18.75" spans="1:7">
      <c r="A57" s="317" t="s">
        <v>2709</v>
      </c>
      <c r="B57" s="318" t="s">
        <v>2710</v>
      </c>
      <c r="C57" s="324">
        <v>500</v>
      </c>
      <c r="D57" s="324">
        <v>500</v>
      </c>
      <c r="E57" s="325"/>
      <c r="F57" s="315"/>
      <c r="G57" s="299"/>
    </row>
    <row r="58" s="292" customFormat="1" ht="18.75" spans="1:7">
      <c r="A58" s="317" t="s">
        <v>2711</v>
      </c>
      <c r="B58" s="318" t="s">
        <v>2712</v>
      </c>
      <c r="C58" s="324"/>
      <c r="D58" s="324">
        <v>500</v>
      </c>
      <c r="E58" s="325">
        <v>1</v>
      </c>
      <c r="F58" s="315"/>
      <c r="G58" s="299"/>
    </row>
    <row r="59" s="292" customFormat="1" ht="37.5" spans="1:7">
      <c r="A59" s="317" t="s">
        <v>2654</v>
      </c>
      <c r="B59" s="316" t="s">
        <v>2655</v>
      </c>
      <c r="C59" s="324"/>
      <c r="D59" s="324"/>
      <c r="E59" s="325" t="str">
        <f t="shared" ref="E59:E100" si="3">IF(C59&gt;0,D59/C59-1,IF(C59&lt;0,-(D59/C59-1),""))</f>
        <v/>
      </c>
      <c r="F59" s="315" t="str">
        <f t="shared" ref="F59:F100" si="4">IF(LEN(A59)=3,"是",IF(B59&lt;&gt;"",IF(SUM(C59:D59)&lt;&gt;0,"是","否"),"是"))</f>
        <v>否</v>
      </c>
      <c r="G59" s="299" t="str">
        <f t="shared" ref="G59:G100" si="5">IF(LEN(A59)=3,"类",IF(LEN(A59)=5,"款","项"))</f>
        <v>项</v>
      </c>
    </row>
    <row r="60" s="292" customFormat="1" ht="18.75" spans="1:7">
      <c r="A60" s="311" t="s">
        <v>2656</v>
      </c>
      <c r="B60" s="321" t="s">
        <v>2657</v>
      </c>
      <c r="C60" s="322">
        <f>SUM(C61:C63)</f>
        <v>0</v>
      </c>
      <c r="D60" s="322">
        <f>SUM(D61:D63)</f>
        <v>0</v>
      </c>
      <c r="E60" s="325" t="str">
        <f t="shared" si="3"/>
        <v/>
      </c>
      <c r="F60" s="315" t="str">
        <f t="shared" si="4"/>
        <v>否</v>
      </c>
      <c r="G60" s="299" t="str">
        <f t="shared" si="5"/>
        <v>款</v>
      </c>
    </row>
    <row r="61" s="292" customFormat="1" ht="18.75" spans="1:7">
      <c r="A61" s="317" t="s">
        <v>2658</v>
      </c>
      <c r="B61" s="318" t="s">
        <v>2633</v>
      </c>
      <c r="C61" s="319"/>
      <c r="D61" s="319"/>
      <c r="E61" s="325" t="str">
        <f t="shared" si="3"/>
        <v/>
      </c>
      <c r="F61" s="315" t="str">
        <f t="shared" si="4"/>
        <v>否</v>
      </c>
      <c r="G61" s="299" t="str">
        <f t="shared" si="5"/>
        <v>项</v>
      </c>
    </row>
    <row r="62" s="292" customFormat="1" ht="18.75" spans="1:7">
      <c r="A62" s="317" t="s">
        <v>2659</v>
      </c>
      <c r="B62" s="318" t="s">
        <v>2635</v>
      </c>
      <c r="C62" s="319"/>
      <c r="D62" s="319"/>
      <c r="E62" s="325" t="str">
        <f t="shared" si="3"/>
        <v/>
      </c>
      <c r="F62" s="315" t="str">
        <f t="shared" si="4"/>
        <v>否</v>
      </c>
      <c r="G62" s="299" t="str">
        <f t="shared" si="5"/>
        <v>项</v>
      </c>
    </row>
    <row r="63" s="292" customFormat="1" ht="18.75" spans="1:7">
      <c r="A63" s="317" t="s">
        <v>2660</v>
      </c>
      <c r="B63" s="318" t="s">
        <v>2661</v>
      </c>
      <c r="C63" s="319"/>
      <c r="D63" s="319"/>
      <c r="E63" s="325" t="str">
        <f t="shared" si="3"/>
        <v/>
      </c>
      <c r="F63" s="315" t="str">
        <f t="shared" si="4"/>
        <v>否</v>
      </c>
      <c r="G63" s="299" t="str">
        <f t="shared" si="5"/>
        <v>项</v>
      </c>
    </row>
    <row r="64" s="292" customFormat="1" ht="18.75" spans="1:7">
      <c r="A64" s="311" t="s">
        <v>2662</v>
      </c>
      <c r="B64" s="321" t="s">
        <v>2663</v>
      </c>
      <c r="C64" s="322"/>
      <c r="D64" s="322"/>
      <c r="E64" s="325" t="str">
        <f t="shared" si="3"/>
        <v/>
      </c>
      <c r="F64" s="315" t="str">
        <f t="shared" si="4"/>
        <v>否</v>
      </c>
      <c r="G64" s="299" t="str">
        <f t="shared" si="5"/>
        <v>款</v>
      </c>
    </row>
    <row r="65" s="292" customFormat="1" ht="18.75" spans="1:7">
      <c r="A65" s="311" t="s">
        <v>2664</v>
      </c>
      <c r="B65" s="321" t="s">
        <v>2665</v>
      </c>
      <c r="C65" s="322">
        <f>SUM(C66:C70)</f>
        <v>0</v>
      </c>
      <c r="D65" s="322">
        <f>SUM(D66:D70)</f>
        <v>0</v>
      </c>
      <c r="E65" s="325" t="str">
        <f t="shared" si="3"/>
        <v/>
      </c>
      <c r="F65" s="315" t="str">
        <f t="shared" si="4"/>
        <v>否</v>
      </c>
      <c r="G65" s="299" t="str">
        <f t="shared" si="5"/>
        <v>款</v>
      </c>
    </row>
    <row r="66" s="292" customFormat="1" ht="18.75" spans="1:7">
      <c r="A66" s="317" t="s">
        <v>2666</v>
      </c>
      <c r="B66" s="318" t="s">
        <v>2667</v>
      </c>
      <c r="C66" s="319"/>
      <c r="D66" s="319"/>
      <c r="E66" s="325" t="str">
        <f t="shared" si="3"/>
        <v/>
      </c>
      <c r="F66" s="315" t="str">
        <f t="shared" si="4"/>
        <v>否</v>
      </c>
      <c r="G66" s="299" t="str">
        <f t="shared" si="5"/>
        <v>项</v>
      </c>
    </row>
    <row r="67" s="292" customFormat="1" ht="18.75" spans="1:7">
      <c r="A67" s="317" t="s">
        <v>2668</v>
      </c>
      <c r="B67" s="318" t="s">
        <v>2669</v>
      </c>
      <c r="C67" s="319"/>
      <c r="D67" s="319"/>
      <c r="E67" s="325" t="str">
        <f t="shared" si="3"/>
        <v/>
      </c>
      <c r="F67" s="315" t="str">
        <f t="shared" si="4"/>
        <v>否</v>
      </c>
      <c r="G67" s="299" t="str">
        <f t="shared" si="5"/>
        <v>项</v>
      </c>
    </row>
    <row r="68" s="292" customFormat="1" ht="18.75" spans="1:7">
      <c r="A68" s="317" t="s">
        <v>2670</v>
      </c>
      <c r="B68" s="318" t="s">
        <v>2671</v>
      </c>
      <c r="C68" s="319"/>
      <c r="D68" s="319"/>
      <c r="E68" s="325" t="str">
        <f t="shared" si="3"/>
        <v/>
      </c>
      <c r="F68" s="315" t="str">
        <f t="shared" si="4"/>
        <v>否</v>
      </c>
      <c r="G68" s="299" t="str">
        <f t="shared" si="5"/>
        <v>项</v>
      </c>
    </row>
    <row r="69" s="292" customFormat="1" ht="18.75" spans="1:7">
      <c r="A69" s="317" t="s">
        <v>2672</v>
      </c>
      <c r="B69" s="318" t="s">
        <v>2673</v>
      </c>
      <c r="C69" s="319"/>
      <c r="D69" s="319"/>
      <c r="E69" s="325" t="str">
        <f t="shared" si="3"/>
        <v/>
      </c>
      <c r="F69" s="315" t="str">
        <f t="shared" si="4"/>
        <v>否</v>
      </c>
      <c r="G69" s="299" t="str">
        <f t="shared" si="5"/>
        <v>项</v>
      </c>
    </row>
    <row r="70" s="292" customFormat="1" ht="18.75" spans="1:7">
      <c r="A70" s="317" t="s">
        <v>2674</v>
      </c>
      <c r="B70" s="318" t="s">
        <v>2675</v>
      </c>
      <c r="C70" s="319"/>
      <c r="D70" s="319"/>
      <c r="E70" s="325" t="str">
        <f t="shared" si="3"/>
        <v/>
      </c>
      <c r="F70" s="315" t="str">
        <f t="shared" si="4"/>
        <v>否</v>
      </c>
      <c r="G70" s="299" t="str">
        <f t="shared" si="5"/>
        <v>项</v>
      </c>
    </row>
    <row r="71" s="292" customFormat="1" ht="18.75" spans="1:7">
      <c r="A71" s="311" t="s">
        <v>2676</v>
      </c>
      <c r="B71" s="321" t="s">
        <v>2677</v>
      </c>
      <c r="C71" s="324"/>
      <c r="D71" s="324"/>
      <c r="E71" s="325" t="str">
        <f t="shared" si="3"/>
        <v/>
      </c>
      <c r="F71" s="315" t="str">
        <f t="shared" si="4"/>
        <v>否</v>
      </c>
      <c r="G71" s="299" t="str">
        <f t="shared" si="5"/>
        <v>款</v>
      </c>
    </row>
    <row r="72" s="292" customFormat="1" ht="18.75" spans="1:7">
      <c r="A72" s="317" t="s">
        <v>2678</v>
      </c>
      <c r="B72" s="318" t="s">
        <v>2679</v>
      </c>
      <c r="C72" s="328"/>
      <c r="D72" s="328"/>
      <c r="E72" s="325" t="str">
        <f t="shared" si="3"/>
        <v/>
      </c>
      <c r="F72" s="315" t="str">
        <f t="shared" si="4"/>
        <v>否</v>
      </c>
      <c r="G72" s="299" t="str">
        <f t="shared" si="5"/>
        <v>项</v>
      </c>
    </row>
    <row r="73" s="292" customFormat="1" ht="18.75" spans="1:7">
      <c r="A73" s="317" t="s">
        <v>2680</v>
      </c>
      <c r="B73" s="318" t="s">
        <v>2681</v>
      </c>
      <c r="C73" s="328"/>
      <c r="D73" s="328"/>
      <c r="E73" s="325" t="str">
        <f t="shared" si="3"/>
        <v/>
      </c>
      <c r="F73" s="315" t="str">
        <f t="shared" si="4"/>
        <v>否</v>
      </c>
      <c r="G73" s="299" t="str">
        <f t="shared" si="5"/>
        <v>项</v>
      </c>
    </row>
    <row r="74" s="292" customFormat="1" ht="18.75" spans="1:7">
      <c r="A74" s="317" t="s">
        <v>2682</v>
      </c>
      <c r="B74" s="318" t="s">
        <v>2683</v>
      </c>
      <c r="C74" s="319"/>
      <c r="D74" s="319"/>
      <c r="E74" s="325" t="str">
        <f t="shared" si="3"/>
        <v/>
      </c>
      <c r="F74" s="315" t="str">
        <f t="shared" si="4"/>
        <v>否</v>
      </c>
      <c r="G74" s="299" t="str">
        <f t="shared" si="5"/>
        <v>项</v>
      </c>
    </row>
    <row r="75" s="292" customFormat="1" ht="18.75" spans="1:7">
      <c r="A75" s="311" t="s">
        <v>2684</v>
      </c>
      <c r="B75" s="321" t="s">
        <v>2685</v>
      </c>
      <c r="C75" s="322">
        <f>SUM(C76:C78)</f>
        <v>0</v>
      </c>
      <c r="D75" s="322">
        <f>SUM(D76:D78)</f>
        <v>0</v>
      </c>
      <c r="E75" s="325" t="str">
        <f t="shared" si="3"/>
        <v/>
      </c>
      <c r="F75" s="315" t="str">
        <f t="shared" si="4"/>
        <v>否</v>
      </c>
      <c r="G75" s="299" t="str">
        <f t="shared" si="5"/>
        <v>款</v>
      </c>
    </row>
    <row r="76" s="292" customFormat="1" ht="18.75" spans="1:7">
      <c r="A76" s="317" t="s">
        <v>2686</v>
      </c>
      <c r="B76" s="318" t="s">
        <v>2633</v>
      </c>
      <c r="C76" s="319"/>
      <c r="D76" s="319"/>
      <c r="E76" s="325" t="str">
        <f t="shared" si="3"/>
        <v/>
      </c>
      <c r="F76" s="315" t="str">
        <f t="shared" si="4"/>
        <v>否</v>
      </c>
      <c r="G76" s="299" t="str">
        <f t="shared" si="5"/>
        <v>项</v>
      </c>
    </row>
    <row r="77" s="292" customFormat="1" ht="18.75" spans="1:7">
      <c r="A77" s="317" t="s">
        <v>2687</v>
      </c>
      <c r="B77" s="318" t="s">
        <v>2635</v>
      </c>
      <c r="C77" s="319"/>
      <c r="D77" s="319"/>
      <c r="E77" s="325" t="str">
        <f t="shared" si="3"/>
        <v/>
      </c>
      <c r="F77" s="315" t="str">
        <f t="shared" si="4"/>
        <v>否</v>
      </c>
      <c r="G77" s="299" t="str">
        <f t="shared" si="5"/>
        <v>项</v>
      </c>
    </row>
    <row r="78" s="292" customFormat="1" ht="18.75" spans="1:7">
      <c r="A78" s="317" t="s">
        <v>2688</v>
      </c>
      <c r="B78" s="318" t="s">
        <v>2689</v>
      </c>
      <c r="C78" s="319"/>
      <c r="D78" s="319"/>
      <c r="E78" s="325" t="str">
        <f t="shared" si="3"/>
        <v/>
      </c>
      <c r="F78" s="315" t="str">
        <f t="shared" si="4"/>
        <v>否</v>
      </c>
      <c r="G78" s="299" t="str">
        <f t="shared" si="5"/>
        <v>项</v>
      </c>
    </row>
    <row r="79" s="292" customFormat="1" ht="18.75" spans="1:7">
      <c r="A79" s="311" t="s">
        <v>2690</v>
      </c>
      <c r="B79" s="321" t="s">
        <v>2691</v>
      </c>
      <c r="C79" s="322">
        <f>SUM(C80:C82)</f>
        <v>0</v>
      </c>
      <c r="D79" s="322">
        <f>SUM(D80:D82)</f>
        <v>0</v>
      </c>
      <c r="E79" s="325" t="str">
        <f t="shared" si="3"/>
        <v/>
      </c>
      <c r="F79" s="315" t="str">
        <f t="shared" si="4"/>
        <v>否</v>
      </c>
      <c r="G79" s="299" t="str">
        <f t="shared" si="5"/>
        <v>款</v>
      </c>
    </row>
    <row r="80" s="292" customFormat="1" ht="18.75" spans="1:7">
      <c r="A80" s="317" t="s">
        <v>2692</v>
      </c>
      <c r="B80" s="318" t="s">
        <v>2633</v>
      </c>
      <c r="C80" s="319"/>
      <c r="D80" s="319"/>
      <c r="E80" s="325" t="str">
        <f t="shared" si="3"/>
        <v/>
      </c>
      <c r="F80" s="315" t="str">
        <f t="shared" si="4"/>
        <v>否</v>
      </c>
      <c r="G80" s="299" t="str">
        <f t="shared" si="5"/>
        <v>项</v>
      </c>
    </row>
    <row r="81" s="292" customFormat="1" ht="18.75" spans="1:7">
      <c r="A81" s="317" t="s">
        <v>2693</v>
      </c>
      <c r="B81" s="318" t="s">
        <v>2635</v>
      </c>
      <c r="C81" s="319"/>
      <c r="D81" s="319"/>
      <c r="E81" s="325" t="str">
        <f t="shared" si="3"/>
        <v/>
      </c>
      <c r="F81" s="315" t="str">
        <f t="shared" si="4"/>
        <v>否</v>
      </c>
      <c r="G81" s="299" t="str">
        <f t="shared" si="5"/>
        <v>项</v>
      </c>
    </row>
    <row r="82" s="292" customFormat="1" ht="37.5" spans="1:7">
      <c r="A82" s="317" t="s">
        <v>2694</v>
      </c>
      <c r="B82" s="318" t="s">
        <v>2695</v>
      </c>
      <c r="C82" s="319"/>
      <c r="D82" s="319"/>
      <c r="E82" s="325" t="str">
        <f t="shared" si="3"/>
        <v/>
      </c>
      <c r="F82" s="315" t="str">
        <f t="shared" si="4"/>
        <v>否</v>
      </c>
      <c r="G82" s="299" t="str">
        <f t="shared" si="5"/>
        <v>项</v>
      </c>
    </row>
    <row r="83" s="292" customFormat="1" ht="37.5" spans="1:7">
      <c r="A83" s="311" t="s">
        <v>2696</v>
      </c>
      <c r="B83" s="321" t="s">
        <v>2697</v>
      </c>
      <c r="C83" s="322">
        <f>SUM(C84:C88)</f>
        <v>0</v>
      </c>
      <c r="D83" s="322">
        <f>SUM(D84:D88)</f>
        <v>0</v>
      </c>
      <c r="E83" s="325" t="str">
        <f t="shared" si="3"/>
        <v/>
      </c>
      <c r="F83" s="315" t="str">
        <f t="shared" si="4"/>
        <v>否</v>
      </c>
      <c r="G83" s="299" t="str">
        <f t="shared" si="5"/>
        <v>款</v>
      </c>
    </row>
    <row r="84" s="292" customFormat="1" ht="18.75" spans="1:7">
      <c r="A84" s="317" t="s">
        <v>2698</v>
      </c>
      <c r="B84" s="318" t="s">
        <v>2667</v>
      </c>
      <c r="C84" s="319"/>
      <c r="D84" s="319"/>
      <c r="E84" s="325" t="str">
        <f t="shared" si="3"/>
        <v/>
      </c>
      <c r="F84" s="315" t="str">
        <f t="shared" si="4"/>
        <v>否</v>
      </c>
      <c r="G84" s="299" t="str">
        <f t="shared" si="5"/>
        <v>项</v>
      </c>
    </row>
    <row r="85" s="292" customFormat="1" ht="18.75" spans="1:7">
      <c r="A85" s="317" t="s">
        <v>2699</v>
      </c>
      <c r="B85" s="318" t="s">
        <v>2669</v>
      </c>
      <c r="C85" s="319"/>
      <c r="D85" s="319"/>
      <c r="E85" s="325" t="str">
        <f t="shared" si="3"/>
        <v/>
      </c>
      <c r="F85" s="315" t="str">
        <f t="shared" si="4"/>
        <v>否</v>
      </c>
      <c r="G85" s="299" t="str">
        <f t="shared" si="5"/>
        <v>项</v>
      </c>
    </row>
    <row r="86" s="292" customFormat="1" ht="18.75" spans="1:7">
      <c r="A86" s="317" t="s">
        <v>2700</v>
      </c>
      <c r="B86" s="318" t="s">
        <v>2671</v>
      </c>
      <c r="C86" s="319"/>
      <c r="D86" s="319"/>
      <c r="E86" s="325" t="str">
        <f t="shared" si="3"/>
        <v/>
      </c>
      <c r="F86" s="315" t="str">
        <f t="shared" si="4"/>
        <v>否</v>
      </c>
      <c r="G86" s="299" t="str">
        <f t="shared" si="5"/>
        <v>项</v>
      </c>
    </row>
    <row r="87" s="292" customFormat="1" ht="18.75" spans="1:7">
      <c r="A87" s="317" t="s">
        <v>2701</v>
      </c>
      <c r="B87" s="318" t="s">
        <v>2673</v>
      </c>
      <c r="C87" s="319"/>
      <c r="D87" s="319"/>
      <c r="E87" s="325" t="str">
        <f t="shared" si="3"/>
        <v/>
      </c>
      <c r="F87" s="315" t="str">
        <f t="shared" si="4"/>
        <v>否</v>
      </c>
      <c r="G87" s="299" t="str">
        <f t="shared" si="5"/>
        <v>项</v>
      </c>
    </row>
    <row r="88" s="292" customFormat="1" ht="37.5" spans="1:7">
      <c r="A88" s="317" t="s">
        <v>2702</v>
      </c>
      <c r="B88" s="318" t="s">
        <v>2703</v>
      </c>
      <c r="C88" s="319"/>
      <c r="D88" s="319"/>
      <c r="E88" s="325" t="str">
        <f t="shared" si="3"/>
        <v/>
      </c>
      <c r="F88" s="315" t="str">
        <f t="shared" si="4"/>
        <v>否</v>
      </c>
      <c r="G88" s="299" t="str">
        <f t="shared" si="5"/>
        <v>项</v>
      </c>
    </row>
    <row r="89" s="292" customFormat="1" ht="37.5" spans="1:7">
      <c r="A89" s="311" t="s">
        <v>2704</v>
      </c>
      <c r="B89" s="321" t="s">
        <v>2705</v>
      </c>
      <c r="C89" s="322">
        <f>SUM(C90:C91)</f>
        <v>0</v>
      </c>
      <c r="D89" s="322">
        <f>SUM(D90:D91)</f>
        <v>0</v>
      </c>
      <c r="E89" s="325" t="str">
        <f t="shared" si="3"/>
        <v/>
      </c>
      <c r="F89" s="315" t="str">
        <f t="shared" si="4"/>
        <v>否</v>
      </c>
      <c r="G89" s="299" t="str">
        <f t="shared" si="5"/>
        <v>款</v>
      </c>
    </row>
    <row r="90" s="292" customFormat="1" ht="18.75" spans="1:7">
      <c r="A90" s="317" t="s">
        <v>2706</v>
      </c>
      <c r="B90" s="318" t="s">
        <v>2679</v>
      </c>
      <c r="C90" s="319"/>
      <c r="D90" s="319"/>
      <c r="E90" s="325" t="str">
        <f t="shared" si="3"/>
        <v/>
      </c>
      <c r="F90" s="315" t="str">
        <f t="shared" si="4"/>
        <v>否</v>
      </c>
      <c r="G90" s="299" t="str">
        <f t="shared" si="5"/>
        <v>项</v>
      </c>
    </row>
    <row r="91" s="292" customFormat="1" ht="37.5" spans="1:7">
      <c r="A91" s="317" t="s">
        <v>2713</v>
      </c>
      <c r="B91" s="318" t="s">
        <v>2714</v>
      </c>
      <c r="C91" s="319"/>
      <c r="D91" s="319"/>
      <c r="E91" s="325" t="str">
        <f t="shared" si="3"/>
        <v/>
      </c>
      <c r="F91" s="315" t="str">
        <f t="shared" si="4"/>
        <v>否</v>
      </c>
      <c r="G91" s="299" t="str">
        <f t="shared" si="5"/>
        <v>项</v>
      </c>
    </row>
    <row r="92" s="292" customFormat="1" ht="37.5" spans="1:7">
      <c r="A92" s="311" t="s">
        <v>2715</v>
      </c>
      <c r="B92" s="321" t="s">
        <v>2716</v>
      </c>
      <c r="C92" s="322">
        <f>SUM(C93:C100)</f>
        <v>0</v>
      </c>
      <c r="D92" s="322">
        <f>SUM(D93:D100)</f>
        <v>0</v>
      </c>
      <c r="E92" s="325" t="str">
        <f t="shared" si="3"/>
        <v/>
      </c>
      <c r="F92" s="315" t="str">
        <f t="shared" si="4"/>
        <v>否</v>
      </c>
      <c r="G92" s="299" t="str">
        <f t="shared" si="5"/>
        <v>款</v>
      </c>
    </row>
    <row r="93" s="292" customFormat="1" ht="18.75" spans="1:7">
      <c r="A93" s="317" t="s">
        <v>2717</v>
      </c>
      <c r="B93" s="318" t="s">
        <v>2633</v>
      </c>
      <c r="C93" s="319"/>
      <c r="D93" s="319"/>
      <c r="E93" s="325" t="str">
        <f t="shared" si="3"/>
        <v/>
      </c>
      <c r="F93" s="315" t="str">
        <f t="shared" si="4"/>
        <v>否</v>
      </c>
      <c r="G93" s="299" t="str">
        <f t="shared" si="5"/>
        <v>项</v>
      </c>
    </row>
    <row r="94" s="292" customFormat="1" ht="18.75" spans="1:7">
      <c r="A94" s="317" t="s">
        <v>2718</v>
      </c>
      <c r="B94" s="318" t="s">
        <v>2635</v>
      </c>
      <c r="C94" s="319"/>
      <c r="D94" s="319"/>
      <c r="E94" s="325" t="str">
        <f t="shared" si="3"/>
        <v/>
      </c>
      <c r="F94" s="315" t="str">
        <f t="shared" si="4"/>
        <v>否</v>
      </c>
      <c r="G94" s="299" t="str">
        <f t="shared" si="5"/>
        <v>项</v>
      </c>
    </row>
    <row r="95" s="292" customFormat="1" ht="18.75" spans="1:7">
      <c r="A95" s="317" t="s">
        <v>2719</v>
      </c>
      <c r="B95" s="318" t="s">
        <v>2637</v>
      </c>
      <c r="C95" s="319"/>
      <c r="D95" s="319"/>
      <c r="E95" s="325" t="str">
        <f t="shared" si="3"/>
        <v/>
      </c>
      <c r="F95" s="315" t="str">
        <f t="shared" si="4"/>
        <v>否</v>
      </c>
      <c r="G95" s="299" t="str">
        <f t="shared" si="5"/>
        <v>项</v>
      </c>
    </row>
    <row r="96" s="292" customFormat="1" ht="18.75" spans="1:7">
      <c r="A96" s="317" t="s">
        <v>2720</v>
      </c>
      <c r="B96" s="318" t="s">
        <v>2639</v>
      </c>
      <c r="C96" s="319"/>
      <c r="D96" s="319"/>
      <c r="E96" s="325" t="str">
        <f t="shared" si="3"/>
        <v/>
      </c>
      <c r="F96" s="315" t="str">
        <f t="shared" si="4"/>
        <v>否</v>
      </c>
      <c r="G96" s="299" t="str">
        <f t="shared" si="5"/>
        <v>项</v>
      </c>
    </row>
    <row r="97" s="292" customFormat="1" ht="18.75" spans="1:7">
      <c r="A97" s="317" t="s">
        <v>2721</v>
      </c>
      <c r="B97" s="318" t="s">
        <v>2645</v>
      </c>
      <c r="C97" s="319"/>
      <c r="D97" s="319"/>
      <c r="E97" s="325" t="str">
        <f t="shared" si="3"/>
        <v/>
      </c>
      <c r="F97" s="315" t="str">
        <f t="shared" si="4"/>
        <v>否</v>
      </c>
      <c r="G97" s="299" t="str">
        <f t="shared" si="5"/>
        <v>项</v>
      </c>
    </row>
    <row r="98" s="292" customFormat="1" ht="18.75" spans="1:7">
      <c r="A98" s="317" t="s">
        <v>2722</v>
      </c>
      <c r="B98" s="318" t="s">
        <v>2649</v>
      </c>
      <c r="C98" s="319"/>
      <c r="D98" s="319"/>
      <c r="E98" s="325" t="str">
        <f t="shared" si="3"/>
        <v/>
      </c>
      <c r="F98" s="315" t="str">
        <f t="shared" si="4"/>
        <v>否</v>
      </c>
      <c r="G98" s="299" t="str">
        <f t="shared" si="5"/>
        <v>项</v>
      </c>
    </row>
    <row r="99" s="292" customFormat="1" ht="18.75" spans="1:7">
      <c r="A99" s="317" t="s">
        <v>2723</v>
      </c>
      <c r="B99" s="318" t="s">
        <v>2651</v>
      </c>
      <c r="C99" s="319"/>
      <c r="D99" s="319"/>
      <c r="E99" s="325" t="str">
        <f t="shared" si="3"/>
        <v/>
      </c>
      <c r="F99" s="315" t="str">
        <f t="shared" si="4"/>
        <v>否</v>
      </c>
      <c r="G99" s="299" t="str">
        <f t="shared" si="5"/>
        <v>项</v>
      </c>
    </row>
    <row r="100" s="292" customFormat="1" ht="37.5" spans="1:7">
      <c r="A100" s="317" t="s">
        <v>2728</v>
      </c>
      <c r="B100" s="318" t="s">
        <v>2729</v>
      </c>
      <c r="C100" s="319"/>
      <c r="D100" s="319"/>
      <c r="E100" s="325" t="str">
        <f t="shared" si="3"/>
        <v/>
      </c>
      <c r="F100" s="315" t="str">
        <f t="shared" si="4"/>
        <v>否</v>
      </c>
      <c r="G100" s="299" t="str">
        <f t="shared" si="5"/>
        <v>项</v>
      </c>
    </row>
    <row r="101" s="292" customFormat="1" ht="18.75" spans="1:7">
      <c r="A101" s="311" t="s">
        <v>2724</v>
      </c>
      <c r="B101" s="312" t="s">
        <v>3078</v>
      </c>
      <c r="C101" s="313"/>
      <c r="D101" s="313">
        <v>10728</v>
      </c>
      <c r="E101" s="325">
        <v>1</v>
      </c>
      <c r="F101" s="315"/>
      <c r="G101" s="299"/>
    </row>
    <row r="102" s="292" customFormat="1" ht="18.75" spans="1:7">
      <c r="A102" s="317" t="s">
        <v>2726</v>
      </c>
      <c r="B102" s="316" t="s">
        <v>2727</v>
      </c>
      <c r="C102" s="313"/>
      <c r="D102" s="313"/>
      <c r="E102" s="325"/>
      <c r="F102" s="315"/>
      <c r="G102" s="299"/>
    </row>
    <row r="103" s="292" customFormat="1" ht="18.75" spans="1:7">
      <c r="A103" s="311" t="s">
        <v>93</v>
      </c>
      <c r="B103" s="312" t="s">
        <v>2730</v>
      </c>
      <c r="C103" s="313">
        <f>C104+C109+C114+C119+C122</f>
        <v>2235</v>
      </c>
      <c r="D103" s="313">
        <f>D104+D109+D114+D119+D122+D127</f>
        <v>3291</v>
      </c>
      <c r="E103" s="325">
        <f t="shared" ref="E103:E136" si="6">IF(C103&gt;0,D103/C103-1,IF(C103&lt;0,-(D103/C103-1),""))</f>
        <v>0.47248322147651</v>
      </c>
      <c r="F103" s="315" t="str">
        <f t="shared" ref="F103:F136" si="7">IF(LEN(A103)=3,"是",IF(B103&lt;&gt;"",IF(SUM(C103:D103)&lt;&gt;0,"是","否"),"是"))</f>
        <v>是</v>
      </c>
      <c r="G103" s="299" t="str">
        <f t="shared" ref="G103:G136" si="8">IF(LEN(A103)=3,"类",IF(LEN(A103)=5,"款","项"))</f>
        <v>类</v>
      </c>
    </row>
    <row r="104" s="292" customFormat="1" ht="18.75" spans="1:7">
      <c r="A104" s="311" t="s">
        <v>2731</v>
      </c>
      <c r="B104" s="312" t="s">
        <v>2732</v>
      </c>
      <c r="C104" s="324">
        <f>SUBTOTAL(9,C105:C109)</f>
        <v>2235</v>
      </c>
      <c r="D104" s="324">
        <f>SUBTOTAL(9,D105:D109)</f>
        <v>2490</v>
      </c>
      <c r="E104" s="325">
        <f t="shared" si="6"/>
        <v>0.114093959731544</v>
      </c>
      <c r="F104" s="315" t="str">
        <f t="shared" si="7"/>
        <v>是</v>
      </c>
      <c r="G104" s="299" t="str">
        <f t="shared" si="8"/>
        <v>款</v>
      </c>
    </row>
    <row r="105" s="292" customFormat="1" ht="18.75" spans="1:7">
      <c r="A105" s="317" t="s">
        <v>2733</v>
      </c>
      <c r="B105" s="318" t="s">
        <v>2603</v>
      </c>
      <c r="C105" s="324">
        <v>2126</v>
      </c>
      <c r="D105" s="324">
        <v>2434</v>
      </c>
      <c r="E105" s="325">
        <f t="shared" si="6"/>
        <v>0.144873000940734</v>
      </c>
      <c r="F105" s="315" t="str">
        <f t="shared" si="7"/>
        <v>是</v>
      </c>
      <c r="G105" s="299" t="str">
        <f t="shared" si="8"/>
        <v>项</v>
      </c>
    </row>
    <row r="106" s="292" customFormat="1" ht="18.75" spans="1:7">
      <c r="A106" s="317" t="s">
        <v>2734</v>
      </c>
      <c r="B106" s="318" t="s">
        <v>2735</v>
      </c>
      <c r="C106" s="329"/>
      <c r="D106" s="329"/>
      <c r="E106" s="325" t="str">
        <f t="shared" si="6"/>
        <v/>
      </c>
      <c r="F106" s="315" t="str">
        <f t="shared" si="7"/>
        <v>否</v>
      </c>
      <c r="G106" s="299" t="str">
        <f t="shared" si="8"/>
        <v>项</v>
      </c>
    </row>
    <row r="107" s="292" customFormat="1" ht="18.75" spans="1:7">
      <c r="A107" s="317" t="s">
        <v>2736</v>
      </c>
      <c r="B107" s="318" t="s">
        <v>2737</v>
      </c>
      <c r="C107" s="324"/>
      <c r="D107" s="324"/>
      <c r="E107" s="325" t="str">
        <f t="shared" si="6"/>
        <v/>
      </c>
      <c r="F107" s="315" t="str">
        <f t="shared" si="7"/>
        <v>否</v>
      </c>
      <c r="G107" s="299" t="str">
        <f t="shared" si="8"/>
        <v>项</v>
      </c>
    </row>
    <row r="108" s="292" customFormat="1" ht="18.75" spans="1:7">
      <c r="A108" s="317" t="s">
        <v>2738</v>
      </c>
      <c r="B108" s="316" t="s">
        <v>2739</v>
      </c>
      <c r="C108" s="324">
        <v>109</v>
      </c>
      <c r="D108" s="324">
        <v>56</v>
      </c>
      <c r="E108" s="325">
        <f t="shared" si="6"/>
        <v>-0.486238532110092</v>
      </c>
      <c r="F108" s="315" t="str">
        <f t="shared" si="7"/>
        <v>是</v>
      </c>
      <c r="G108" s="299" t="str">
        <f t="shared" si="8"/>
        <v>项</v>
      </c>
    </row>
    <row r="109" s="292" customFormat="1" ht="18.75" spans="1:7">
      <c r="A109" s="311" t="s">
        <v>2740</v>
      </c>
      <c r="B109" s="321" t="s">
        <v>2741</v>
      </c>
      <c r="C109" s="329"/>
      <c r="D109" s="329"/>
      <c r="E109" s="325" t="str">
        <f t="shared" si="6"/>
        <v/>
      </c>
      <c r="F109" s="315" t="str">
        <f t="shared" si="7"/>
        <v>否</v>
      </c>
      <c r="G109" s="299" t="str">
        <f t="shared" si="8"/>
        <v>款</v>
      </c>
    </row>
    <row r="110" s="292" customFormat="1" ht="18.75" spans="1:7">
      <c r="A110" s="317" t="s">
        <v>2742</v>
      </c>
      <c r="B110" s="318" t="s">
        <v>2603</v>
      </c>
      <c r="C110" s="319"/>
      <c r="D110" s="319"/>
      <c r="E110" s="325" t="str">
        <f t="shared" si="6"/>
        <v/>
      </c>
      <c r="F110" s="315" t="str">
        <f t="shared" si="7"/>
        <v>否</v>
      </c>
      <c r="G110" s="299" t="str">
        <f t="shared" si="8"/>
        <v>项</v>
      </c>
    </row>
    <row r="111" s="292" customFormat="1" ht="18.75" spans="1:7">
      <c r="A111" s="317" t="s">
        <v>2743</v>
      </c>
      <c r="B111" s="318" t="s">
        <v>2735</v>
      </c>
      <c r="C111" s="319"/>
      <c r="D111" s="319"/>
      <c r="E111" s="325" t="str">
        <f t="shared" si="6"/>
        <v/>
      </c>
      <c r="F111" s="315" t="str">
        <f t="shared" si="7"/>
        <v>否</v>
      </c>
      <c r="G111" s="299" t="str">
        <f t="shared" si="8"/>
        <v>项</v>
      </c>
    </row>
    <row r="112" s="292" customFormat="1" ht="18.75" spans="1:7">
      <c r="A112" s="317" t="s">
        <v>2744</v>
      </c>
      <c r="B112" s="318" t="s">
        <v>2745</v>
      </c>
      <c r="C112" s="319"/>
      <c r="D112" s="319"/>
      <c r="E112" s="325" t="str">
        <f t="shared" si="6"/>
        <v/>
      </c>
      <c r="F112" s="315" t="str">
        <f t="shared" si="7"/>
        <v>否</v>
      </c>
      <c r="G112" s="299" t="str">
        <f t="shared" si="8"/>
        <v>项</v>
      </c>
    </row>
    <row r="113" s="292" customFormat="1" ht="18.75" spans="1:7">
      <c r="A113" s="317" t="s">
        <v>2746</v>
      </c>
      <c r="B113" s="318" t="s">
        <v>2747</v>
      </c>
      <c r="C113" s="319"/>
      <c r="D113" s="319"/>
      <c r="E113" s="325" t="str">
        <f t="shared" si="6"/>
        <v/>
      </c>
      <c r="F113" s="315" t="str">
        <f t="shared" si="7"/>
        <v>否</v>
      </c>
      <c r="G113" s="299" t="str">
        <f t="shared" si="8"/>
        <v>项</v>
      </c>
    </row>
    <row r="114" s="292" customFormat="1" ht="18.75" spans="1:7">
      <c r="A114" s="311" t="s">
        <v>2748</v>
      </c>
      <c r="B114" s="312" t="s">
        <v>2749</v>
      </c>
      <c r="C114" s="313"/>
      <c r="D114" s="313"/>
      <c r="E114" s="325" t="str">
        <f t="shared" si="6"/>
        <v/>
      </c>
      <c r="F114" s="315" t="str">
        <f t="shared" si="7"/>
        <v>否</v>
      </c>
      <c r="G114" s="299" t="str">
        <f t="shared" si="8"/>
        <v>款</v>
      </c>
    </row>
    <row r="115" s="292" customFormat="1" ht="18.75" spans="1:7">
      <c r="A115" s="317" t="s">
        <v>2750</v>
      </c>
      <c r="B115" s="318" t="s">
        <v>2751</v>
      </c>
      <c r="C115" s="319"/>
      <c r="D115" s="319"/>
      <c r="E115" s="325" t="str">
        <f t="shared" si="6"/>
        <v/>
      </c>
      <c r="F115" s="315" t="str">
        <f t="shared" si="7"/>
        <v>否</v>
      </c>
      <c r="G115" s="299" t="str">
        <f t="shared" si="8"/>
        <v>项</v>
      </c>
    </row>
    <row r="116" s="292" customFormat="1" ht="18.75" spans="1:7">
      <c r="A116" s="317" t="s">
        <v>2752</v>
      </c>
      <c r="B116" s="318" t="s">
        <v>2753</v>
      </c>
      <c r="C116" s="319"/>
      <c r="D116" s="319"/>
      <c r="E116" s="325" t="str">
        <f t="shared" si="6"/>
        <v/>
      </c>
      <c r="F116" s="315" t="str">
        <f t="shared" si="7"/>
        <v>否</v>
      </c>
      <c r="G116" s="299" t="str">
        <f t="shared" si="8"/>
        <v>项</v>
      </c>
    </row>
    <row r="117" s="292" customFormat="1" ht="18.75" spans="1:7">
      <c r="A117" s="317" t="s">
        <v>2754</v>
      </c>
      <c r="B117" s="318" t="s">
        <v>2755</v>
      </c>
      <c r="C117" s="319"/>
      <c r="D117" s="319"/>
      <c r="E117" s="325" t="str">
        <f t="shared" si="6"/>
        <v/>
      </c>
      <c r="F117" s="315" t="str">
        <f t="shared" si="7"/>
        <v>否</v>
      </c>
      <c r="G117" s="299" t="str">
        <f t="shared" si="8"/>
        <v>项</v>
      </c>
    </row>
    <row r="118" s="292" customFormat="1" ht="18.75" spans="1:7">
      <c r="A118" s="317" t="s">
        <v>2756</v>
      </c>
      <c r="B118" s="316" t="s">
        <v>2757</v>
      </c>
      <c r="C118" s="320"/>
      <c r="D118" s="320"/>
      <c r="E118" s="325" t="str">
        <f t="shared" si="6"/>
        <v/>
      </c>
      <c r="F118" s="315" t="str">
        <f t="shared" si="7"/>
        <v>否</v>
      </c>
      <c r="G118" s="299" t="str">
        <f t="shared" si="8"/>
        <v>项</v>
      </c>
    </row>
    <row r="119" s="292" customFormat="1" ht="37.5" spans="1:7">
      <c r="A119" s="330">
        <v>21370</v>
      </c>
      <c r="B119" s="321" t="s">
        <v>2758</v>
      </c>
      <c r="C119" s="322">
        <f>SUM(C120:C121)</f>
        <v>0</v>
      </c>
      <c r="D119" s="322">
        <f>SUM(D120:D121)</f>
        <v>0</v>
      </c>
      <c r="E119" s="325" t="str">
        <f t="shared" si="6"/>
        <v/>
      </c>
      <c r="F119" s="315" t="str">
        <f t="shared" si="7"/>
        <v>否</v>
      </c>
      <c r="G119" s="299" t="str">
        <f t="shared" si="8"/>
        <v>款</v>
      </c>
    </row>
    <row r="120" s="292" customFormat="1" ht="18.75" spans="1:7">
      <c r="A120" s="331">
        <v>2137001</v>
      </c>
      <c r="B120" s="318" t="s">
        <v>2603</v>
      </c>
      <c r="C120" s="319"/>
      <c r="D120" s="319"/>
      <c r="E120" s="325" t="str">
        <f t="shared" si="6"/>
        <v/>
      </c>
      <c r="F120" s="315" t="str">
        <f t="shared" si="7"/>
        <v>否</v>
      </c>
      <c r="G120" s="299" t="str">
        <f t="shared" si="8"/>
        <v>项</v>
      </c>
    </row>
    <row r="121" s="292" customFormat="1" ht="37.5" spans="1:7">
      <c r="A121" s="331">
        <v>2137099</v>
      </c>
      <c r="B121" s="318" t="s">
        <v>2759</v>
      </c>
      <c r="C121" s="319"/>
      <c r="D121" s="319"/>
      <c r="E121" s="325" t="str">
        <f t="shared" si="6"/>
        <v/>
      </c>
      <c r="F121" s="315" t="str">
        <f t="shared" si="7"/>
        <v>否</v>
      </c>
      <c r="G121" s="299" t="str">
        <f t="shared" si="8"/>
        <v>项</v>
      </c>
    </row>
    <row r="122" s="292" customFormat="1" ht="37.5" spans="1:7">
      <c r="A122" s="330">
        <v>21371</v>
      </c>
      <c r="B122" s="321" t="s">
        <v>2760</v>
      </c>
      <c r="C122" s="322">
        <f>SUM(C123:C126)</f>
        <v>0</v>
      </c>
      <c r="D122" s="322">
        <f>SUM(D123:D126)</f>
        <v>0</v>
      </c>
      <c r="E122" s="325" t="str">
        <f t="shared" si="6"/>
        <v/>
      </c>
      <c r="F122" s="315" t="str">
        <f t="shared" si="7"/>
        <v>否</v>
      </c>
      <c r="G122" s="299" t="str">
        <f t="shared" si="8"/>
        <v>款</v>
      </c>
    </row>
    <row r="123" s="292" customFormat="1" ht="18.75" spans="1:7">
      <c r="A123" s="331">
        <v>2137101</v>
      </c>
      <c r="B123" s="318" t="s">
        <v>2751</v>
      </c>
      <c r="C123" s="319"/>
      <c r="D123" s="319"/>
      <c r="E123" s="325" t="str">
        <f t="shared" si="6"/>
        <v/>
      </c>
      <c r="F123" s="315" t="str">
        <f t="shared" si="7"/>
        <v>否</v>
      </c>
      <c r="G123" s="299" t="str">
        <f t="shared" si="8"/>
        <v>项</v>
      </c>
    </row>
    <row r="124" s="292" customFormat="1" ht="18.75" spans="1:7">
      <c r="A124" s="331">
        <v>2137102</v>
      </c>
      <c r="B124" s="318" t="s">
        <v>2761</v>
      </c>
      <c r="C124" s="319"/>
      <c r="D124" s="319"/>
      <c r="E124" s="325" t="str">
        <f t="shared" si="6"/>
        <v/>
      </c>
      <c r="F124" s="315" t="str">
        <f t="shared" si="7"/>
        <v>否</v>
      </c>
      <c r="G124" s="299" t="str">
        <f t="shared" si="8"/>
        <v>项</v>
      </c>
    </row>
    <row r="125" s="292" customFormat="1" ht="18.75" spans="1:7">
      <c r="A125" s="331">
        <v>2137103</v>
      </c>
      <c r="B125" s="318" t="s">
        <v>2755</v>
      </c>
      <c r="C125" s="319"/>
      <c r="D125" s="319"/>
      <c r="E125" s="325" t="str">
        <f t="shared" si="6"/>
        <v/>
      </c>
      <c r="F125" s="315" t="str">
        <f t="shared" si="7"/>
        <v>否</v>
      </c>
      <c r="G125" s="299" t="str">
        <f t="shared" si="8"/>
        <v>项</v>
      </c>
    </row>
    <row r="126" s="292" customFormat="1" ht="37.5" spans="1:7">
      <c r="A126" s="331">
        <v>2137199</v>
      </c>
      <c r="B126" s="318" t="s">
        <v>2762</v>
      </c>
      <c r="C126" s="319"/>
      <c r="D126" s="319"/>
      <c r="E126" s="325" t="str">
        <f t="shared" si="6"/>
        <v/>
      </c>
      <c r="F126" s="315" t="str">
        <f t="shared" si="7"/>
        <v>否</v>
      </c>
      <c r="G126" s="299" t="str">
        <f t="shared" si="8"/>
        <v>项</v>
      </c>
    </row>
    <row r="127" s="292" customFormat="1" ht="18.75" spans="1:7">
      <c r="A127" s="311" t="s">
        <v>2763</v>
      </c>
      <c r="B127" s="312" t="s">
        <v>2599</v>
      </c>
      <c r="C127" s="313"/>
      <c r="D127" s="313">
        <f>D128+D129</f>
        <v>801</v>
      </c>
      <c r="E127" s="325">
        <v>1</v>
      </c>
      <c r="F127" s="315"/>
      <c r="G127" s="299"/>
    </row>
    <row r="128" s="292" customFormat="1" ht="18.75" spans="1:7">
      <c r="A128" s="317" t="s">
        <v>2764</v>
      </c>
      <c r="B128" s="316" t="s">
        <v>2601</v>
      </c>
      <c r="C128" s="313"/>
      <c r="D128" s="320">
        <v>398</v>
      </c>
      <c r="E128" s="325">
        <v>1</v>
      </c>
      <c r="F128" s="315"/>
      <c r="G128" s="299"/>
    </row>
    <row r="129" s="292" customFormat="1" ht="18.75" spans="1:7">
      <c r="A129" s="317" t="s">
        <v>2765</v>
      </c>
      <c r="B129" s="316" t="s">
        <v>2603</v>
      </c>
      <c r="C129" s="313"/>
      <c r="D129" s="320">
        <v>403</v>
      </c>
      <c r="E129" s="325">
        <v>1</v>
      </c>
      <c r="F129" s="315"/>
      <c r="G129" s="299"/>
    </row>
    <row r="130" s="292" customFormat="1" ht="18.75" spans="1:7">
      <c r="A130" s="311" t="s">
        <v>95</v>
      </c>
      <c r="B130" s="312" t="s">
        <v>2766</v>
      </c>
      <c r="C130" s="313"/>
      <c r="D130" s="313"/>
      <c r="E130" s="325" t="str">
        <f t="shared" ref="E130:E139" si="9">IF(C130&gt;0,D130/C130-1,IF(C130&lt;0,-(D130/C130-1),""))</f>
        <v/>
      </c>
      <c r="F130" s="315" t="str">
        <f t="shared" ref="F130:F139" si="10">IF(LEN(A130)=3,"是",IF(B130&lt;&gt;"",IF(SUM(C130:D130)&lt;&gt;0,"是","否"),"是"))</f>
        <v>是</v>
      </c>
      <c r="G130" s="299" t="str">
        <f t="shared" ref="G130:G139" si="11">IF(LEN(A130)=3,"类",IF(LEN(A130)=5,"款","项"))</f>
        <v>类</v>
      </c>
    </row>
    <row r="131" s="292" customFormat="1" ht="37.5" spans="1:7">
      <c r="A131" s="311" t="s">
        <v>2767</v>
      </c>
      <c r="B131" s="321" t="s">
        <v>2768</v>
      </c>
      <c r="C131" s="322">
        <f>SUM(C132:C135)</f>
        <v>0</v>
      </c>
      <c r="D131" s="322">
        <f>SUM(D132:D135)</f>
        <v>0</v>
      </c>
      <c r="E131" s="325" t="str">
        <f t="shared" si="9"/>
        <v/>
      </c>
      <c r="F131" s="315" t="str">
        <f t="shared" si="10"/>
        <v>否</v>
      </c>
      <c r="G131" s="299" t="str">
        <f t="shared" si="11"/>
        <v>款</v>
      </c>
    </row>
    <row r="132" s="292" customFormat="1" ht="18.75" spans="1:7">
      <c r="A132" s="317" t="s">
        <v>2769</v>
      </c>
      <c r="B132" s="318" t="s">
        <v>2770</v>
      </c>
      <c r="C132" s="319"/>
      <c r="D132" s="319"/>
      <c r="E132" s="325" t="str">
        <f t="shared" si="9"/>
        <v/>
      </c>
      <c r="F132" s="315" t="str">
        <f t="shared" si="10"/>
        <v>否</v>
      </c>
      <c r="G132" s="299" t="str">
        <f t="shared" si="11"/>
        <v>项</v>
      </c>
    </row>
    <row r="133" s="292" customFormat="1" ht="18.75" spans="1:7">
      <c r="A133" s="317" t="s">
        <v>2771</v>
      </c>
      <c r="B133" s="318" t="s">
        <v>2772</v>
      </c>
      <c r="C133" s="319"/>
      <c r="D133" s="319"/>
      <c r="E133" s="325" t="str">
        <f t="shared" si="9"/>
        <v/>
      </c>
      <c r="F133" s="315" t="str">
        <f t="shared" si="10"/>
        <v>否</v>
      </c>
      <c r="G133" s="299" t="str">
        <f t="shared" si="11"/>
        <v>项</v>
      </c>
    </row>
    <row r="134" s="292" customFormat="1" ht="18.75" spans="1:7">
      <c r="A134" s="317" t="s">
        <v>2773</v>
      </c>
      <c r="B134" s="318" t="s">
        <v>2774</v>
      </c>
      <c r="C134" s="319"/>
      <c r="D134" s="319"/>
      <c r="E134" s="325" t="str">
        <f t="shared" si="9"/>
        <v/>
      </c>
      <c r="F134" s="315" t="str">
        <f t="shared" si="10"/>
        <v>否</v>
      </c>
      <c r="G134" s="299" t="str">
        <f t="shared" si="11"/>
        <v>项</v>
      </c>
    </row>
    <row r="135" s="292" customFormat="1" ht="37.5" spans="1:7">
      <c r="A135" s="317" t="s">
        <v>2775</v>
      </c>
      <c r="B135" s="318" t="s">
        <v>2776</v>
      </c>
      <c r="C135" s="319"/>
      <c r="D135" s="319"/>
      <c r="E135" s="325" t="str">
        <f t="shared" si="9"/>
        <v/>
      </c>
      <c r="F135" s="315" t="str">
        <f t="shared" si="10"/>
        <v>否</v>
      </c>
      <c r="G135" s="299" t="str">
        <f t="shared" si="11"/>
        <v>项</v>
      </c>
    </row>
    <row r="136" s="292" customFormat="1" ht="18.75" spans="1:7">
      <c r="A136" s="311" t="s">
        <v>2777</v>
      </c>
      <c r="B136" s="312" t="s">
        <v>2778</v>
      </c>
      <c r="C136" s="313"/>
      <c r="D136" s="313"/>
      <c r="E136" s="325" t="str">
        <f t="shared" si="9"/>
        <v/>
      </c>
      <c r="F136" s="315" t="str">
        <f t="shared" si="10"/>
        <v>否</v>
      </c>
      <c r="G136" s="299" t="str">
        <f t="shared" si="11"/>
        <v>款</v>
      </c>
    </row>
    <row r="137" s="292" customFormat="1" ht="18.75" spans="1:7">
      <c r="A137" s="317" t="s">
        <v>2779</v>
      </c>
      <c r="B137" s="318" t="s">
        <v>2774</v>
      </c>
      <c r="C137" s="319"/>
      <c r="D137" s="319"/>
      <c r="E137" s="325" t="str">
        <f t="shared" si="9"/>
        <v/>
      </c>
      <c r="F137" s="315" t="str">
        <f t="shared" si="10"/>
        <v>否</v>
      </c>
      <c r="G137" s="299" t="str">
        <f t="shared" si="11"/>
        <v>项</v>
      </c>
    </row>
    <row r="138" s="292" customFormat="1" ht="18.75" spans="1:7">
      <c r="A138" s="317" t="s">
        <v>2780</v>
      </c>
      <c r="B138" s="318" t="s">
        <v>2781</v>
      </c>
      <c r="C138" s="319"/>
      <c r="D138" s="319"/>
      <c r="E138" s="325" t="str">
        <f t="shared" si="9"/>
        <v/>
      </c>
      <c r="F138" s="315" t="str">
        <f t="shared" si="10"/>
        <v>否</v>
      </c>
      <c r="G138" s="299" t="str">
        <f t="shared" si="11"/>
        <v>项</v>
      </c>
    </row>
    <row r="139" s="292" customFormat="1" ht="18.75" spans="1:7">
      <c r="A139" s="317" t="s">
        <v>2782</v>
      </c>
      <c r="B139" s="318" t="s">
        <v>2783</v>
      </c>
      <c r="C139" s="319"/>
      <c r="D139" s="319"/>
      <c r="E139" s="325" t="str">
        <f t="shared" si="9"/>
        <v/>
      </c>
      <c r="F139" s="315" t="str">
        <f t="shared" si="10"/>
        <v>否</v>
      </c>
      <c r="G139" s="299" t="str">
        <f t="shared" si="11"/>
        <v>项</v>
      </c>
    </row>
    <row r="140" s="292" customFormat="1" ht="18.75" spans="1:7">
      <c r="A140" s="317" t="s">
        <v>2784</v>
      </c>
      <c r="B140" s="316" t="s">
        <v>2785</v>
      </c>
      <c r="C140" s="320"/>
      <c r="D140" s="320"/>
      <c r="E140" s="325" t="str">
        <f t="shared" ref="E140:E203" si="12">IF(C140&gt;0,D140/C140-1,IF(C140&lt;0,-(D140/C140-1),""))</f>
        <v/>
      </c>
      <c r="F140" s="315" t="str">
        <f t="shared" ref="F140:F203" si="13">IF(LEN(A140)=3,"是",IF(B140&lt;&gt;"",IF(SUM(C140:D140)&lt;&gt;0,"是","否"),"是"))</f>
        <v>否</v>
      </c>
      <c r="G140" s="299" t="str">
        <f t="shared" ref="G140:G203" si="14">IF(LEN(A140)=3,"类",IF(LEN(A140)=5,"款","项"))</f>
        <v>项</v>
      </c>
    </row>
    <row r="141" s="292" customFormat="1" ht="18.75" spans="1:7">
      <c r="A141" s="311" t="s">
        <v>2786</v>
      </c>
      <c r="B141" s="312" t="s">
        <v>2787</v>
      </c>
      <c r="C141" s="313"/>
      <c r="D141" s="313"/>
      <c r="E141" s="325" t="str">
        <f t="shared" si="12"/>
        <v/>
      </c>
      <c r="F141" s="315" t="str">
        <f t="shared" si="13"/>
        <v>否</v>
      </c>
      <c r="G141" s="299" t="str">
        <f t="shared" si="14"/>
        <v>款</v>
      </c>
    </row>
    <row r="142" s="292" customFormat="1" ht="18.75" spans="1:7">
      <c r="A142" s="317" t="s">
        <v>2788</v>
      </c>
      <c r="B142" s="318" t="s">
        <v>2789</v>
      </c>
      <c r="C142" s="319"/>
      <c r="D142" s="319"/>
      <c r="E142" s="325" t="str">
        <f t="shared" si="12"/>
        <v/>
      </c>
      <c r="F142" s="315" t="str">
        <f t="shared" si="13"/>
        <v>否</v>
      </c>
      <c r="G142" s="299" t="str">
        <f t="shared" si="14"/>
        <v>项</v>
      </c>
    </row>
    <row r="143" s="292" customFormat="1" ht="18.75" spans="1:7">
      <c r="A143" s="317" t="s">
        <v>2790</v>
      </c>
      <c r="B143" s="316" t="s">
        <v>2791</v>
      </c>
      <c r="C143" s="320"/>
      <c r="D143" s="320"/>
      <c r="E143" s="325" t="str">
        <f t="shared" si="12"/>
        <v/>
      </c>
      <c r="F143" s="315" t="str">
        <f t="shared" si="13"/>
        <v>否</v>
      </c>
      <c r="G143" s="299" t="str">
        <f t="shared" si="14"/>
        <v>项</v>
      </c>
    </row>
    <row r="144" s="292" customFormat="1" ht="18.75" spans="1:7">
      <c r="A144" s="317" t="s">
        <v>2792</v>
      </c>
      <c r="B144" s="316" t="s">
        <v>2793</v>
      </c>
      <c r="C144" s="320"/>
      <c r="D144" s="320"/>
      <c r="E144" s="325" t="str">
        <f t="shared" si="12"/>
        <v/>
      </c>
      <c r="F144" s="315" t="str">
        <f t="shared" si="13"/>
        <v>否</v>
      </c>
      <c r="G144" s="299" t="str">
        <f t="shared" si="14"/>
        <v>项</v>
      </c>
    </row>
    <row r="145" s="292" customFormat="1" ht="18.75" spans="1:7">
      <c r="A145" s="317" t="s">
        <v>2794</v>
      </c>
      <c r="B145" s="318" t="s">
        <v>2795</v>
      </c>
      <c r="C145" s="319"/>
      <c r="D145" s="319"/>
      <c r="E145" s="325" t="str">
        <f t="shared" si="12"/>
        <v/>
      </c>
      <c r="F145" s="315" t="str">
        <f t="shared" si="13"/>
        <v>否</v>
      </c>
      <c r="G145" s="299" t="str">
        <f t="shared" si="14"/>
        <v>项</v>
      </c>
    </row>
    <row r="146" s="292" customFormat="1" ht="18.75" spans="1:7">
      <c r="A146" s="311" t="s">
        <v>2796</v>
      </c>
      <c r="B146" s="321" t="s">
        <v>2797</v>
      </c>
      <c r="C146" s="322">
        <f>SUM(C147:C154)</f>
        <v>0</v>
      </c>
      <c r="D146" s="322">
        <f>SUM(D147:D154)</f>
        <v>0</v>
      </c>
      <c r="E146" s="325" t="str">
        <f t="shared" si="12"/>
        <v/>
      </c>
      <c r="F146" s="315" t="str">
        <f t="shared" si="13"/>
        <v>否</v>
      </c>
      <c r="G146" s="299" t="str">
        <f t="shared" si="14"/>
        <v>款</v>
      </c>
    </row>
    <row r="147" s="292" customFormat="1" ht="18.75" spans="1:7">
      <c r="A147" s="317" t="s">
        <v>2798</v>
      </c>
      <c r="B147" s="318" t="s">
        <v>2799</v>
      </c>
      <c r="C147" s="319"/>
      <c r="D147" s="319"/>
      <c r="E147" s="325" t="str">
        <f t="shared" si="12"/>
        <v/>
      </c>
      <c r="F147" s="315" t="str">
        <f t="shared" si="13"/>
        <v>否</v>
      </c>
      <c r="G147" s="299" t="str">
        <f t="shared" si="14"/>
        <v>项</v>
      </c>
    </row>
    <row r="148" s="292" customFormat="1" ht="18.75" spans="1:7">
      <c r="A148" s="317" t="s">
        <v>2800</v>
      </c>
      <c r="B148" s="318" t="s">
        <v>2801</v>
      </c>
      <c r="C148" s="319"/>
      <c r="D148" s="319"/>
      <c r="E148" s="325" t="str">
        <f t="shared" si="12"/>
        <v/>
      </c>
      <c r="F148" s="315" t="str">
        <f t="shared" si="13"/>
        <v>否</v>
      </c>
      <c r="G148" s="299" t="str">
        <f t="shared" si="14"/>
        <v>项</v>
      </c>
    </row>
    <row r="149" s="292" customFormat="1" ht="18.75" spans="1:7">
      <c r="A149" s="317" t="s">
        <v>2802</v>
      </c>
      <c r="B149" s="318" t="s">
        <v>2803</v>
      </c>
      <c r="C149" s="319"/>
      <c r="D149" s="319"/>
      <c r="E149" s="325" t="str">
        <f t="shared" si="12"/>
        <v/>
      </c>
      <c r="F149" s="315" t="str">
        <f t="shared" si="13"/>
        <v>否</v>
      </c>
      <c r="G149" s="299" t="str">
        <f t="shared" si="14"/>
        <v>项</v>
      </c>
    </row>
    <row r="150" s="292" customFormat="1" ht="18.75" spans="1:7">
      <c r="A150" s="317" t="s">
        <v>2804</v>
      </c>
      <c r="B150" s="318" t="s">
        <v>2805</v>
      </c>
      <c r="C150" s="319"/>
      <c r="D150" s="319"/>
      <c r="E150" s="325" t="str">
        <f t="shared" si="12"/>
        <v/>
      </c>
      <c r="F150" s="315" t="str">
        <f t="shared" si="13"/>
        <v>否</v>
      </c>
      <c r="G150" s="299" t="str">
        <f t="shared" si="14"/>
        <v>项</v>
      </c>
    </row>
    <row r="151" s="292" customFormat="1" ht="18.75" spans="1:7">
      <c r="A151" s="317" t="s">
        <v>2806</v>
      </c>
      <c r="B151" s="318" t="s">
        <v>2807</v>
      </c>
      <c r="C151" s="319"/>
      <c r="D151" s="319"/>
      <c r="E151" s="325" t="str">
        <f t="shared" si="12"/>
        <v/>
      </c>
      <c r="F151" s="315" t="str">
        <f t="shared" si="13"/>
        <v>否</v>
      </c>
      <c r="G151" s="299" t="str">
        <f t="shared" si="14"/>
        <v>项</v>
      </c>
    </row>
    <row r="152" s="292" customFormat="1" ht="18.75" spans="1:7">
      <c r="A152" s="317" t="s">
        <v>2808</v>
      </c>
      <c r="B152" s="318" t="s">
        <v>2809</v>
      </c>
      <c r="C152" s="319"/>
      <c r="D152" s="319"/>
      <c r="E152" s="325" t="str">
        <f t="shared" si="12"/>
        <v/>
      </c>
      <c r="F152" s="315" t="str">
        <f t="shared" si="13"/>
        <v>否</v>
      </c>
      <c r="G152" s="299" t="str">
        <f t="shared" si="14"/>
        <v>项</v>
      </c>
    </row>
    <row r="153" s="292" customFormat="1" ht="18.75" spans="1:7">
      <c r="A153" s="317" t="s">
        <v>2810</v>
      </c>
      <c r="B153" s="318" t="s">
        <v>2811</v>
      </c>
      <c r="C153" s="319"/>
      <c r="D153" s="319"/>
      <c r="E153" s="325" t="str">
        <f t="shared" si="12"/>
        <v/>
      </c>
      <c r="F153" s="315" t="str">
        <f t="shared" si="13"/>
        <v>否</v>
      </c>
      <c r="G153" s="299" t="str">
        <f t="shared" si="14"/>
        <v>项</v>
      </c>
    </row>
    <row r="154" s="292" customFormat="1" ht="18.75" spans="1:7">
      <c r="A154" s="317" t="s">
        <v>2812</v>
      </c>
      <c r="B154" s="318" t="s">
        <v>2813</v>
      </c>
      <c r="C154" s="319"/>
      <c r="D154" s="319"/>
      <c r="E154" s="325" t="str">
        <f t="shared" si="12"/>
        <v/>
      </c>
      <c r="F154" s="315" t="str">
        <f t="shared" si="13"/>
        <v>否</v>
      </c>
      <c r="G154" s="299" t="str">
        <f t="shared" si="14"/>
        <v>项</v>
      </c>
    </row>
    <row r="155" s="292" customFormat="1" ht="18.75" spans="1:7">
      <c r="A155" s="311" t="s">
        <v>2814</v>
      </c>
      <c r="B155" s="321" t="s">
        <v>2815</v>
      </c>
      <c r="C155" s="322">
        <f>SUM(C156:C161)</f>
        <v>0</v>
      </c>
      <c r="D155" s="322">
        <f>SUM(D156:D161)</f>
        <v>0</v>
      </c>
      <c r="E155" s="325" t="str">
        <f t="shared" si="12"/>
        <v/>
      </c>
      <c r="F155" s="315" t="str">
        <f t="shared" si="13"/>
        <v>否</v>
      </c>
      <c r="G155" s="299" t="str">
        <f t="shared" si="14"/>
        <v>款</v>
      </c>
    </row>
    <row r="156" s="292" customFormat="1" ht="18.75" spans="1:7">
      <c r="A156" s="317" t="s">
        <v>2816</v>
      </c>
      <c r="B156" s="318" t="s">
        <v>2817</v>
      </c>
      <c r="C156" s="319"/>
      <c r="D156" s="319"/>
      <c r="E156" s="325" t="str">
        <f t="shared" si="12"/>
        <v/>
      </c>
      <c r="F156" s="315" t="str">
        <f t="shared" si="13"/>
        <v>否</v>
      </c>
      <c r="G156" s="299" t="str">
        <f t="shared" si="14"/>
        <v>项</v>
      </c>
    </row>
    <row r="157" s="292" customFormat="1" ht="18.75" spans="1:7">
      <c r="A157" s="317" t="s">
        <v>2818</v>
      </c>
      <c r="B157" s="318" t="s">
        <v>2819</v>
      </c>
      <c r="C157" s="319"/>
      <c r="D157" s="319"/>
      <c r="E157" s="325" t="str">
        <f t="shared" si="12"/>
        <v/>
      </c>
      <c r="F157" s="315" t="str">
        <f t="shared" si="13"/>
        <v>否</v>
      </c>
      <c r="G157" s="299" t="str">
        <f t="shared" si="14"/>
        <v>项</v>
      </c>
    </row>
    <row r="158" s="292" customFormat="1" ht="18.75" spans="1:7">
      <c r="A158" s="317" t="s">
        <v>2820</v>
      </c>
      <c r="B158" s="318" t="s">
        <v>2821</v>
      </c>
      <c r="C158" s="319"/>
      <c r="D158" s="319"/>
      <c r="E158" s="325" t="str">
        <f t="shared" si="12"/>
        <v/>
      </c>
      <c r="F158" s="315" t="str">
        <f t="shared" si="13"/>
        <v>否</v>
      </c>
      <c r="G158" s="299" t="str">
        <f t="shared" si="14"/>
        <v>项</v>
      </c>
    </row>
    <row r="159" s="292" customFormat="1" ht="18.75" spans="1:7">
      <c r="A159" s="317" t="s">
        <v>2822</v>
      </c>
      <c r="B159" s="318" t="s">
        <v>2823</v>
      </c>
      <c r="C159" s="319"/>
      <c r="D159" s="319"/>
      <c r="E159" s="325" t="str">
        <f t="shared" si="12"/>
        <v/>
      </c>
      <c r="F159" s="315" t="str">
        <f t="shared" si="13"/>
        <v>否</v>
      </c>
      <c r="G159" s="299" t="str">
        <f t="shared" si="14"/>
        <v>项</v>
      </c>
    </row>
    <row r="160" s="292" customFormat="1" ht="18.75" spans="1:7">
      <c r="A160" s="317" t="s">
        <v>2824</v>
      </c>
      <c r="B160" s="318" t="s">
        <v>2825</v>
      </c>
      <c r="C160" s="319"/>
      <c r="D160" s="319"/>
      <c r="E160" s="325" t="str">
        <f t="shared" si="12"/>
        <v/>
      </c>
      <c r="F160" s="315" t="str">
        <f t="shared" si="13"/>
        <v>否</v>
      </c>
      <c r="G160" s="299" t="str">
        <f t="shared" si="14"/>
        <v>项</v>
      </c>
    </row>
    <row r="161" s="292" customFormat="1" ht="18.75" spans="1:7">
      <c r="A161" s="317" t="s">
        <v>2826</v>
      </c>
      <c r="B161" s="318" t="s">
        <v>2827</v>
      </c>
      <c r="C161" s="319"/>
      <c r="D161" s="319"/>
      <c r="E161" s="325" t="str">
        <f t="shared" si="12"/>
        <v/>
      </c>
      <c r="F161" s="315" t="str">
        <f t="shared" si="13"/>
        <v>否</v>
      </c>
      <c r="G161" s="299" t="str">
        <f t="shared" si="14"/>
        <v>项</v>
      </c>
    </row>
    <row r="162" s="292" customFormat="1" ht="18.75" spans="1:7">
      <c r="A162" s="311" t="s">
        <v>2828</v>
      </c>
      <c r="B162" s="312" t="s">
        <v>2829</v>
      </c>
      <c r="C162" s="313"/>
      <c r="D162" s="313"/>
      <c r="E162" s="325" t="str">
        <f t="shared" si="12"/>
        <v/>
      </c>
      <c r="F162" s="315" t="str">
        <f t="shared" si="13"/>
        <v>否</v>
      </c>
      <c r="G162" s="299" t="str">
        <f t="shared" si="14"/>
        <v>款</v>
      </c>
    </row>
    <row r="163" s="292" customFormat="1" ht="18.75" spans="1:7">
      <c r="A163" s="317" t="s">
        <v>2830</v>
      </c>
      <c r="B163" s="316" t="s">
        <v>2831</v>
      </c>
      <c r="C163" s="320"/>
      <c r="D163" s="320"/>
      <c r="E163" s="325" t="str">
        <f t="shared" si="12"/>
        <v/>
      </c>
      <c r="F163" s="315" t="str">
        <f t="shared" si="13"/>
        <v>否</v>
      </c>
      <c r="G163" s="299" t="str">
        <f t="shared" si="14"/>
        <v>项</v>
      </c>
    </row>
    <row r="164" s="292" customFormat="1" ht="18.75" spans="1:7">
      <c r="A164" s="317" t="s">
        <v>2832</v>
      </c>
      <c r="B164" s="318" t="s">
        <v>2833</v>
      </c>
      <c r="C164" s="319"/>
      <c r="D164" s="319"/>
      <c r="E164" s="325" t="str">
        <f t="shared" si="12"/>
        <v/>
      </c>
      <c r="F164" s="315" t="str">
        <f t="shared" si="13"/>
        <v>否</v>
      </c>
      <c r="G164" s="299" t="str">
        <f t="shared" si="14"/>
        <v>项</v>
      </c>
    </row>
    <row r="165" s="292" customFormat="1" ht="18.75" spans="1:7">
      <c r="A165" s="317" t="s">
        <v>2834</v>
      </c>
      <c r="B165" s="316" t="s">
        <v>2835</v>
      </c>
      <c r="C165" s="320"/>
      <c r="D165" s="320"/>
      <c r="E165" s="325" t="str">
        <f t="shared" si="12"/>
        <v/>
      </c>
      <c r="F165" s="315" t="str">
        <f t="shared" si="13"/>
        <v>否</v>
      </c>
      <c r="G165" s="299" t="str">
        <f t="shared" si="14"/>
        <v>项</v>
      </c>
    </row>
    <row r="166" s="292" customFormat="1" ht="18.75" spans="1:7">
      <c r="A166" s="317" t="s">
        <v>2836</v>
      </c>
      <c r="B166" s="316" t="s">
        <v>2837</v>
      </c>
      <c r="C166" s="320"/>
      <c r="D166" s="320"/>
      <c r="E166" s="325" t="str">
        <f t="shared" si="12"/>
        <v/>
      </c>
      <c r="F166" s="315" t="str">
        <f t="shared" si="13"/>
        <v>否</v>
      </c>
      <c r="G166" s="299" t="str">
        <f t="shared" si="14"/>
        <v>项</v>
      </c>
    </row>
    <row r="167" s="292" customFormat="1" ht="18.75" spans="1:7">
      <c r="A167" s="317" t="s">
        <v>2838</v>
      </c>
      <c r="B167" s="318" t="s">
        <v>2839</v>
      </c>
      <c r="C167" s="319"/>
      <c r="D167" s="319"/>
      <c r="E167" s="325" t="str">
        <f t="shared" si="12"/>
        <v/>
      </c>
      <c r="F167" s="315" t="str">
        <f t="shared" si="13"/>
        <v>否</v>
      </c>
      <c r="G167" s="299" t="str">
        <f t="shared" si="14"/>
        <v>项</v>
      </c>
    </row>
    <row r="168" s="292" customFormat="1" ht="18.75" spans="1:7">
      <c r="A168" s="317" t="s">
        <v>2840</v>
      </c>
      <c r="B168" s="318" t="s">
        <v>2841</v>
      </c>
      <c r="C168" s="319"/>
      <c r="D168" s="319"/>
      <c r="E168" s="325" t="str">
        <f t="shared" si="12"/>
        <v/>
      </c>
      <c r="F168" s="315" t="str">
        <f t="shared" si="13"/>
        <v>否</v>
      </c>
      <c r="G168" s="299" t="str">
        <f t="shared" si="14"/>
        <v>项</v>
      </c>
    </row>
    <row r="169" s="292" customFormat="1" ht="18.75" spans="1:7">
      <c r="A169" s="317" t="s">
        <v>2842</v>
      </c>
      <c r="B169" s="318" t="s">
        <v>2843</v>
      </c>
      <c r="C169" s="319"/>
      <c r="D169" s="319"/>
      <c r="E169" s="325" t="str">
        <f t="shared" si="12"/>
        <v/>
      </c>
      <c r="F169" s="315" t="str">
        <f t="shared" si="13"/>
        <v>否</v>
      </c>
      <c r="G169" s="299" t="str">
        <f t="shared" si="14"/>
        <v>项</v>
      </c>
    </row>
    <row r="170" s="292" customFormat="1" ht="18.75" spans="1:7">
      <c r="A170" s="317" t="s">
        <v>2844</v>
      </c>
      <c r="B170" s="318" t="s">
        <v>2845</v>
      </c>
      <c r="C170" s="319"/>
      <c r="D170" s="319"/>
      <c r="E170" s="325" t="str">
        <f t="shared" si="12"/>
        <v/>
      </c>
      <c r="F170" s="315" t="str">
        <f t="shared" si="13"/>
        <v>否</v>
      </c>
      <c r="G170" s="299" t="str">
        <f t="shared" si="14"/>
        <v>项</v>
      </c>
    </row>
    <row r="171" s="292" customFormat="1" ht="37.5" spans="1:7">
      <c r="A171" s="311" t="s">
        <v>2846</v>
      </c>
      <c r="B171" s="321" t="s">
        <v>2847</v>
      </c>
      <c r="C171" s="322">
        <f>SUM(C172:C173)</f>
        <v>0</v>
      </c>
      <c r="D171" s="322">
        <f>SUM(D172:D173)</f>
        <v>0</v>
      </c>
      <c r="E171" s="325" t="str">
        <f t="shared" si="12"/>
        <v/>
      </c>
      <c r="F171" s="315" t="str">
        <f t="shared" si="13"/>
        <v>否</v>
      </c>
      <c r="G171" s="299" t="str">
        <f t="shared" si="14"/>
        <v>款</v>
      </c>
    </row>
    <row r="172" s="292" customFormat="1" ht="18.75" spans="1:7">
      <c r="A172" s="317" t="s">
        <v>2848</v>
      </c>
      <c r="B172" s="318" t="s">
        <v>2770</v>
      </c>
      <c r="C172" s="319"/>
      <c r="D172" s="319"/>
      <c r="E172" s="325" t="str">
        <f t="shared" si="12"/>
        <v/>
      </c>
      <c r="F172" s="315" t="str">
        <f t="shared" si="13"/>
        <v>否</v>
      </c>
      <c r="G172" s="299" t="str">
        <f t="shared" si="14"/>
        <v>项</v>
      </c>
    </row>
    <row r="173" s="292" customFormat="1" ht="37.5" spans="1:7">
      <c r="A173" s="317" t="s">
        <v>2849</v>
      </c>
      <c r="B173" s="318" t="s">
        <v>2850</v>
      </c>
      <c r="C173" s="319"/>
      <c r="D173" s="319"/>
      <c r="E173" s="325" t="str">
        <f t="shared" si="12"/>
        <v/>
      </c>
      <c r="F173" s="315" t="str">
        <f t="shared" si="13"/>
        <v>否</v>
      </c>
      <c r="G173" s="299" t="str">
        <f t="shared" si="14"/>
        <v>项</v>
      </c>
    </row>
    <row r="174" s="292" customFormat="1" ht="18.75" spans="1:7">
      <c r="A174" s="311" t="s">
        <v>2851</v>
      </c>
      <c r="B174" s="321" t="s">
        <v>2852</v>
      </c>
      <c r="C174" s="322">
        <f>SUM(C175:C176)</f>
        <v>0</v>
      </c>
      <c r="D174" s="322">
        <f>SUM(D175:D176)</f>
        <v>0</v>
      </c>
      <c r="E174" s="325" t="str">
        <f t="shared" si="12"/>
        <v/>
      </c>
      <c r="F174" s="315" t="str">
        <f t="shared" si="13"/>
        <v>否</v>
      </c>
      <c r="G174" s="299" t="str">
        <f t="shared" si="14"/>
        <v>款</v>
      </c>
    </row>
    <row r="175" s="292" customFormat="1" ht="18.75" spans="1:7">
      <c r="A175" s="317" t="s">
        <v>2853</v>
      </c>
      <c r="B175" s="318" t="s">
        <v>2770</v>
      </c>
      <c r="C175" s="319"/>
      <c r="D175" s="319"/>
      <c r="E175" s="325" t="str">
        <f t="shared" si="12"/>
        <v/>
      </c>
      <c r="F175" s="315" t="str">
        <f t="shared" si="13"/>
        <v>否</v>
      </c>
      <c r="G175" s="299" t="str">
        <f t="shared" si="14"/>
        <v>项</v>
      </c>
    </row>
    <row r="176" s="292" customFormat="1" ht="37.5" spans="1:7">
      <c r="A176" s="317" t="s">
        <v>2854</v>
      </c>
      <c r="B176" s="318" t="s">
        <v>2855</v>
      </c>
      <c r="C176" s="319"/>
      <c r="D176" s="319"/>
      <c r="E176" s="325" t="str">
        <f t="shared" si="12"/>
        <v/>
      </c>
      <c r="F176" s="315" t="str">
        <f t="shared" si="13"/>
        <v>否</v>
      </c>
      <c r="G176" s="299" t="str">
        <f t="shared" si="14"/>
        <v>项</v>
      </c>
    </row>
    <row r="177" s="292" customFormat="1" ht="37.5" spans="1:7">
      <c r="A177" s="311" t="s">
        <v>2856</v>
      </c>
      <c r="B177" s="321" t="s">
        <v>2857</v>
      </c>
      <c r="C177" s="322"/>
      <c r="D177" s="322"/>
      <c r="E177" s="325" t="str">
        <f t="shared" si="12"/>
        <v/>
      </c>
      <c r="F177" s="315" t="str">
        <f t="shared" si="13"/>
        <v>否</v>
      </c>
      <c r="G177" s="299" t="str">
        <f t="shared" si="14"/>
        <v>款</v>
      </c>
    </row>
    <row r="178" s="292" customFormat="1" ht="37.5" spans="1:7">
      <c r="A178" s="311" t="s">
        <v>2858</v>
      </c>
      <c r="B178" s="321" t="s">
        <v>2859</v>
      </c>
      <c r="C178" s="322">
        <f>SUM(C179:C181)</f>
        <v>0</v>
      </c>
      <c r="D178" s="322">
        <f>SUM(D179:D181)</f>
        <v>0</v>
      </c>
      <c r="E178" s="325" t="str">
        <f t="shared" si="12"/>
        <v/>
      </c>
      <c r="F178" s="315" t="str">
        <f t="shared" si="13"/>
        <v>否</v>
      </c>
      <c r="G178" s="299" t="str">
        <f t="shared" si="14"/>
        <v>款</v>
      </c>
    </row>
    <row r="179" s="292" customFormat="1" ht="18.75" spans="1:7">
      <c r="A179" s="317" t="s">
        <v>2860</v>
      </c>
      <c r="B179" s="318" t="s">
        <v>2789</v>
      </c>
      <c r="C179" s="319"/>
      <c r="D179" s="319"/>
      <c r="E179" s="325" t="str">
        <f t="shared" si="12"/>
        <v/>
      </c>
      <c r="F179" s="315" t="str">
        <f t="shared" si="13"/>
        <v>否</v>
      </c>
      <c r="G179" s="299" t="str">
        <f t="shared" si="14"/>
        <v>项</v>
      </c>
    </row>
    <row r="180" s="292" customFormat="1" ht="18.75" spans="1:7">
      <c r="A180" s="317" t="s">
        <v>2861</v>
      </c>
      <c r="B180" s="318" t="s">
        <v>2793</v>
      </c>
      <c r="C180" s="319"/>
      <c r="D180" s="319"/>
      <c r="E180" s="325" t="str">
        <f t="shared" si="12"/>
        <v/>
      </c>
      <c r="F180" s="315" t="str">
        <f t="shared" si="13"/>
        <v>否</v>
      </c>
      <c r="G180" s="299" t="str">
        <f t="shared" si="14"/>
        <v>项</v>
      </c>
    </row>
    <row r="181" s="292" customFormat="1" ht="37.5" spans="1:7">
      <c r="A181" s="317" t="s">
        <v>2862</v>
      </c>
      <c r="B181" s="318" t="s">
        <v>2863</v>
      </c>
      <c r="C181" s="319"/>
      <c r="D181" s="319"/>
      <c r="E181" s="325" t="str">
        <f t="shared" si="12"/>
        <v/>
      </c>
      <c r="F181" s="315" t="str">
        <f t="shared" si="13"/>
        <v>否</v>
      </c>
      <c r="G181" s="299" t="str">
        <f t="shared" si="14"/>
        <v>项</v>
      </c>
    </row>
    <row r="182" s="292" customFormat="1" ht="18.75" spans="1:7">
      <c r="A182" s="311" t="s">
        <v>97</v>
      </c>
      <c r="B182" s="312" t="s">
        <v>2864</v>
      </c>
      <c r="C182" s="313"/>
      <c r="D182" s="313"/>
      <c r="E182" s="325" t="str">
        <f t="shared" si="12"/>
        <v/>
      </c>
      <c r="F182" s="315" t="str">
        <f t="shared" si="13"/>
        <v>是</v>
      </c>
      <c r="G182" s="299" t="str">
        <f t="shared" si="14"/>
        <v>类</v>
      </c>
    </row>
    <row r="183" s="292" customFormat="1" ht="18.75" spans="1:7">
      <c r="A183" s="311" t="s">
        <v>2865</v>
      </c>
      <c r="B183" s="312" t="s">
        <v>2866</v>
      </c>
      <c r="C183" s="313"/>
      <c r="D183" s="313"/>
      <c r="E183" s="325" t="str">
        <f t="shared" si="12"/>
        <v/>
      </c>
      <c r="F183" s="315" t="str">
        <f t="shared" si="13"/>
        <v>否</v>
      </c>
      <c r="G183" s="299" t="str">
        <f t="shared" si="14"/>
        <v>款</v>
      </c>
    </row>
    <row r="184" s="292" customFormat="1" ht="18.75" spans="1:7">
      <c r="A184" s="317" t="s">
        <v>2867</v>
      </c>
      <c r="B184" s="316" t="s">
        <v>2868</v>
      </c>
      <c r="C184" s="320"/>
      <c r="D184" s="320"/>
      <c r="E184" s="325" t="str">
        <f t="shared" si="12"/>
        <v/>
      </c>
      <c r="F184" s="315" t="str">
        <f t="shared" si="13"/>
        <v>否</v>
      </c>
      <c r="G184" s="299" t="str">
        <f t="shared" si="14"/>
        <v>项</v>
      </c>
    </row>
    <row r="185" s="292" customFormat="1" ht="18.75" spans="1:7">
      <c r="A185" s="317" t="s">
        <v>2869</v>
      </c>
      <c r="B185" s="318" t="s">
        <v>2870</v>
      </c>
      <c r="C185" s="319"/>
      <c r="D185" s="319"/>
      <c r="E185" s="325" t="str">
        <f t="shared" si="12"/>
        <v/>
      </c>
      <c r="F185" s="315" t="str">
        <f t="shared" si="13"/>
        <v>否</v>
      </c>
      <c r="G185" s="299" t="str">
        <f t="shared" si="14"/>
        <v>项</v>
      </c>
    </row>
    <row r="186" s="292" customFormat="1" ht="18.75" spans="1:7">
      <c r="A186" s="311" t="s">
        <v>119</v>
      </c>
      <c r="B186" s="312" t="s">
        <v>2871</v>
      </c>
      <c r="C186" s="323">
        <f>C187+C191+C200</f>
        <v>2606</v>
      </c>
      <c r="D186" s="323">
        <f>D187+D191+D200</f>
        <v>2134</v>
      </c>
      <c r="E186" s="325">
        <f t="shared" si="12"/>
        <v>-0.181120491174213</v>
      </c>
      <c r="F186" s="315" t="str">
        <f t="shared" si="13"/>
        <v>是</v>
      </c>
      <c r="G186" s="299" t="str">
        <f t="shared" si="14"/>
        <v>类</v>
      </c>
    </row>
    <row r="187" s="292" customFormat="1" ht="37.5" spans="1:7">
      <c r="A187" s="311" t="s">
        <v>2872</v>
      </c>
      <c r="B187" s="312" t="s">
        <v>2873</v>
      </c>
      <c r="C187" s="324"/>
      <c r="D187" s="324"/>
      <c r="E187" s="325" t="str">
        <f t="shared" si="12"/>
        <v/>
      </c>
      <c r="F187" s="315" t="str">
        <f t="shared" si="13"/>
        <v>否</v>
      </c>
      <c r="G187" s="299" t="str">
        <f t="shared" si="14"/>
        <v>款</v>
      </c>
    </row>
    <row r="188" s="292" customFormat="1" ht="18.75" spans="1:7">
      <c r="A188" s="317" t="s">
        <v>2874</v>
      </c>
      <c r="B188" s="316" t="s">
        <v>2875</v>
      </c>
      <c r="C188" s="324"/>
      <c r="D188" s="324"/>
      <c r="E188" s="325" t="str">
        <f t="shared" si="12"/>
        <v/>
      </c>
      <c r="F188" s="315" t="str">
        <f t="shared" si="13"/>
        <v>否</v>
      </c>
      <c r="G188" s="299" t="str">
        <f t="shared" si="14"/>
        <v>项</v>
      </c>
    </row>
    <row r="189" s="292" customFormat="1" ht="37.5" spans="1:7">
      <c r="A189" s="317" t="s">
        <v>2876</v>
      </c>
      <c r="B189" s="316" t="s">
        <v>2877</v>
      </c>
      <c r="C189" s="324"/>
      <c r="D189" s="324"/>
      <c r="E189" s="325" t="str">
        <f t="shared" si="12"/>
        <v/>
      </c>
      <c r="F189" s="315" t="str">
        <f t="shared" si="13"/>
        <v>否</v>
      </c>
      <c r="G189" s="299" t="str">
        <f t="shared" si="14"/>
        <v>项</v>
      </c>
    </row>
    <row r="190" s="292" customFormat="1" ht="18.75" spans="1:7">
      <c r="A190" s="317" t="s">
        <v>2878</v>
      </c>
      <c r="B190" s="318" t="s">
        <v>2879</v>
      </c>
      <c r="C190" s="324"/>
      <c r="D190" s="324"/>
      <c r="E190" s="325" t="str">
        <f t="shared" si="12"/>
        <v/>
      </c>
      <c r="F190" s="315" t="str">
        <f t="shared" si="13"/>
        <v>否</v>
      </c>
      <c r="G190" s="299" t="str">
        <f t="shared" si="14"/>
        <v>项</v>
      </c>
    </row>
    <row r="191" s="292" customFormat="1" ht="18.75" spans="1:7">
      <c r="A191" s="311" t="s">
        <v>2880</v>
      </c>
      <c r="B191" s="312" t="s">
        <v>2881</v>
      </c>
      <c r="C191" s="324">
        <f>SUBTOTAL(9,C192:C199)</f>
        <v>6</v>
      </c>
      <c r="D191" s="324">
        <f>SUBTOTAL(9,D192:D199)</f>
        <v>1</v>
      </c>
      <c r="E191" s="325">
        <f t="shared" si="12"/>
        <v>-0.833333333333333</v>
      </c>
      <c r="F191" s="315" t="str">
        <f t="shared" si="13"/>
        <v>是</v>
      </c>
      <c r="G191" s="299" t="str">
        <f t="shared" si="14"/>
        <v>款</v>
      </c>
    </row>
    <row r="192" s="292" customFormat="1" ht="18.75" spans="1:7">
      <c r="A192" s="317" t="s">
        <v>2882</v>
      </c>
      <c r="B192" s="318" t="s">
        <v>2883</v>
      </c>
      <c r="C192" s="329"/>
      <c r="D192" s="329"/>
      <c r="E192" s="325" t="str">
        <f t="shared" si="12"/>
        <v/>
      </c>
      <c r="F192" s="315" t="str">
        <f t="shared" si="13"/>
        <v>否</v>
      </c>
      <c r="G192" s="299" t="str">
        <f t="shared" si="14"/>
        <v>项</v>
      </c>
    </row>
    <row r="193" s="292" customFormat="1" ht="18.75" spans="1:7">
      <c r="A193" s="317" t="s">
        <v>2884</v>
      </c>
      <c r="B193" s="318" t="s">
        <v>2885</v>
      </c>
      <c r="C193" s="324"/>
      <c r="D193" s="324"/>
      <c r="E193" s="325" t="str">
        <f t="shared" si="12"/>
        <v/>
      </c>
      <c r="F193" s="315" t="str">
        <f t="shared" si="13"/>
        <v>否</v>
      </c>
      <c r="G193" s="299" t="str">
        <f t="shared" si="14"/>
        <v>项</v>
      </c>
    </row>
    <row r="194" s="292" customFormat="1" ht="18.75" spans="1:7">
      <c r="A194" s="317" t="s">
        <v>2886</v>
      </c>
      <c r="B194" s="316" t="s">
        <v>2887</v>
      </c>
      <c r="C194" s="329">
        <v>6</v>
      </c>
      <c r="D194" s="329"/>
      <c r="E194" s="325">
        <f t="shared" si="12"/>
        <v>-1</v>
      </c>
      <c r="F194" s="315" t="str">
        <f t="shared" si="13"/>
        <v>是</v>
      </c>
      <c r="G194" s="299" t="str">
        <f t="shared" si="14"/>
        <v>项</v>
      </c>
    </row>
    <row r="195" s="292" customFormat="1" ht="18.75" spans="1:7">
      <c r="A195" s="317" t="s">
        <v>2888</v>
      </c>
      <c r="B195" s="316" t="s">
        <v>2889</v>
      </c>
      <c r="C195" s="324"/>
      <c r="D195" s="324"/>
      <c r="E195" s="325" t="str">
        <f t="shared" si="12"/>
        <v/>
      </c>
      <c r="F195" s="315" t="str">
        <f t="shared" si="13"/>
        <v>否</v>
      </c>
      <c r="G195" s="299" t="str">
        <f t="shared" si="14"/>
        <v>项</v>
      </c>
    </row>
    <row r="196" s="292" customFormat="1" ht="18.75" spans="1:7">
      <c r="A196" s="317" t="s">
        <v>2890</v>
      </c>
      <c r="B196" s="318" t="s">
        <v>2891</v>
      </c>
      <c r="C196" s="324"/>
      <c r="D196" s="324"/>
      <c r="E196" s="325" t="str">
        <f t="shared" si="12"/>
        <v/>
      </c>
      <c r="F196" s="315" t="str">
        <f t="shared" si="13"/>
        <v>否</v>
      </c>
      <c r="G196" s="299" t="str">
        <f t="shared" si="14"/>
        <v>项</v>
      </c>
    </row>
    <row r="197" s="292" customFormat="1" ht="18.75" spans="1:7">
      <c r="A197" s="317" t="s">
        <v>2892</v>
      </c>
      <c r="B197" s="318" t="s">
        <v>2893</v>
      </c>
      <c r="C197" s="324"/>
      <c r="D197" s="324"/>
      <c r="E197" s="325" t="str">
        <f t="shared" si="12"/>
        <v/>
      </c>
      <c r="F197" s="315" t="str">
        <f t="shared" si="13"/>
        <v>否</v>
      </c>
      <c r="G197" s="299" t="str">
        <f t="shared" si="14"/>
        <v>项</v>
      </c>
    </row>
    <row r="198" s="292" customFormat="1" ht="18.75" spans="1:7">
      <c r="A198" s="317" t="s">
        <v>2894</v>
      </c>
      <c r="B198" s="316" t="s">
        <v>2895</v>
      </c>
      <c r="C198" s="329"/>
      <c r="D198" s="329">
        <v>1</v>
      </c>
      <c r="E198" s="325">
        <v>1</v>
      </c>
      <c r="F198" s="315" t="str">
        <f t="shared" si="13"/>
        <v>是</v>
      </c>
      <c r="G198" s="299" t="str">
        <f t="shared" si="14"/>
        <v>项</v>
      </c>
    </row>
    <row r="199" s="292" customFormat="1" ht="37.5" spans="1:7">
      <c r="A199" s="317" t="s">
        <v>2896</v>
      </c>
      <c r="B199" s="318" t="s">
        <v>2897</v>
      </c>
      <c r="C199" s="324"/>
      <c r="D199" s="324"/>
      <c r="E199" s="325" t="str">
        <f t="shared" si="12"/>
        <v/>
      </c>
      <c r="F199" s="315" t="str">
        <f t="shared" si="13"/>
        <v>否</v>
      </c>
      <c r="G199" s="299" t="str">
        <f t="shared" si="14"/>
        <v>项</v>
      </c>
    </row>
    <row r="200" s="292" customFormat="1" ht="18.75" spans="1:7">
      <c r="A200" s="311" t="s">
        <v>2898</v>
      </c>
      <c r="B200" s="312" t="s">
        <v>2899</v>
      </c>
      <c r="C200" s="324">
        <f>SUBTOTAL(9,C201:C211)</f>
        <v>2600</v>
      </c>
      <c r="D200" s="324">
        <f>SUBTOTAL(9,D201:D211)</f>
        <v>2133</v>
      </c>
      <c r="E200" s="325">
        <f t="shared" si="12"/>
        <v>-0.179615384615385</v>
      </c>
      <c r="F200" s="315" t="str">
        <f t="shared" si="13"/>
        <v>是</v>
      </c>
      <c r="G200" s="299" t="str">
        <f t="shared" si="14"/>
        <v>款</v>
      </c>
    </row>
    <row r="201" s="292" customFormat="1" ht="37.5" spans="1:7">
      <c r="A201" s="331">
        <v>2296001</v>
      </c>
      <c r="B201" s="318" t="s">
        <v>2900</v>
      </c>
      <c r="C201" s="324"/>
      <c r="D201" s="324"/>
      <c r="E201" s="325" t="str">
        <f t="shared" si="12"/>
        <v/>
      </c>
      <c r="F201" s="315" t="str">
        <f t="shared" si="13"/>
        <v>否</v>
      </c>
      <c r="G201" s="299" t="str">
        <f t="shared" si="14"/>
        <v>项</v>
      </c>
    </row>
    <row r="202" s="292" customFormat="1" ht="18.75" spans="1:7">
      <c r="A202" s="317" t="s">
        <v>2901</v>
      </c>
      <c r="B202" s="316" t="s">
        <v>2902</v>
      </c>
      <c r="C202" s="329">
        <v>1407</v>
      </c>
      <c r="D202" s="329">
        <v>1002</v>
      </c>
      <c r="E202" s="325">
        <f t="shared" si="12"/>
        <v>-0.287846481876333</v>
      </c>
      <c r="F202" s="315" t="str">
        <f t="shared" si="13"/>
        <v>是</v>
      </c>
      <c r="G202" s="299" t="str">
        <f t="shared" si="14"/>
        <v>项</v>
      </c>
    </row>
    <row r="203" s="292" customFormat="1" ht="18.75" spans="1:7">
      <c r="A203" s="317" t="s">
        <v>2903</v>
      </c>
      <c r="B203" s="316" t="s">
        <v>2904</v>
      </c>
      <c r="C203" s="324">
        <v>511</v>
      </c>
      <c r="D203" s="324">
        <v>393</v>
      </c>
      <c r="E203" s="325">
        <f t="shared" si="12"/>
        <v>-0.23091976516634</v>
      </c>
      <c r="F203" s="315" t="str">
        <f t="shared" si="13"/>
        <v>是</v>
      </c>
      <c r="G203" s="299" t="str">
        <f t="shared" si="14"/>
        <v>项</v>
      </c>
    </row>
    <row r="204" s="292" customFormat="1" ht="18.75" spans="1:7">
      <c r="A204" s="317" t="s">
        <v>2905</v>
      </c>
      <c r="B204" s="318" t="s">
        <v>2906</v>
      </c>
      <c r="C204" s="324">
        <v>29</v>
      </c>
      <c r="D204" s="324">
        <v>10</v>
      </c>
      <c r="E204" s="325">
        <f t="shared" ref="E204:E267" si="15">IF(C204&gt;0,D204/C204-1,IF(C204&lt;0,-(D204/C204-1),""))</f>
        <v>-0.655172413793103</v>
      </c>
      <c r="F204" s="315" t="str">
        <f t="shared" ref="F204:F267" si="16">IF(LEN(A204)=3,"是",IF(B204&lt;&gt;"",IF(SUM(C204:D204)&lt;&gt;0,"是","否"),"是"))</f>
        <v>是</v>
      </c>
      <c r="G204" s="299" t="str">
        <f t="shared" ref="G204:G267" si="17">IF(LEN(A204)=3,"类",IF(LEN(A204)=5,"款","项"))</f>
        <v>项</v>
      </c>
    </row>
    <row r="205" s="292" customFormat="1" ht="18.75" spans="1:7">
      <c r="A205" s="317" t="s">
        <v>2907</v>
      </c>
      <c r="B205" s="318" t="s">
        <v>2908</v>
      </c>
      <c r="C205" s="324"/>
      <c r="D205" s="324">
        <v>0</v>
      </c>
      <c r="E205" s="325" t="str">
        <f t="shared" si="15"/>
        <v/>
      </c>
      <c r="F205" s="315" t="str">
        <f t="shared" si="16"/>
        <v>否</v>
      </c>
      <c r="G205" s="299" t="str">
        <f t="shared" si="17"/>
        <v>项</v>
      </c>
    </row>
    <row r="206" s="292" customFormat="1" ht="18.75" spans="1:7">
      <c r="A206" s="317" t="s">
        <v>2909</v>
      </c>
      <c r="B206" s="316" t="s">
        <v>2910</v>
      </c>
      <c r="C206" s="329">
        <v>345</v>
      </c>
      <c r="D206" s="329">
        <v>210</v>
      </c>
      <c r="E206" s="325">
        <f t="shared" si="15"/>
        <v>-0.391304347826087</v>
      </c>
      <c r="F206" s="315" t="str">
        <f t="shared" si="16"/>
        <v>是</v>
      </c>
      <c r="G206" s="299" t="str">
        <f t="shared" si="17"/>
        <v>项</v>
      </c>
    </row>
    <row r="207" s="292" customFormat="1" ht="18.75" spans="1:7">
      <c r="A207" s="317" t="s">
        <v>2911</v>
      </c>
      <c r="B207" s="318" t="s">
        <v>2912</v>
      </c>
      <c r="C207" s="324"/>
      <c r="D207" s="324"/>
      <c r="E207" s="325" t="str">
        <f t="shared" si="15"/>
        <v/>
      </c>
      <c r="F207" s="315" t="str">
        <f t="shared" si="16"/>
        <v>否</v>
      </c>
      <c r="G207" s="299" t="str">
        <f t="shared" si="17"/>
        <v>项</v>
      </c>
    </row>
    <row r="208" s="292" customFormat="1" ht="18.75" spans="1:7">
      <c r="A208" s="317" t="s">
        <v>2913</v>
      </c>
      <c r="B208" s="318" t="s">
        <v>2914</v>
      </c>
      <c r="C208" s="324"/>
      <c r="D208" s="324"/>
      <c r="E208" s="325" t="str">
        <f t="shared" si="15"/>
        <v/>
      </c>
      <c r="F208" s="315" t="str">
        <f t="shared" si="16"/>
        <v>否</v>
      </c>
      <c r="G208" s="299" t="str">
        <f t="shared" si="17"/>
        <v>项</v>
      </c>
    </row>
    <row r="209" s="292" customFormat="1" ht="18.75" spans="1:7">
      <c r="A209" s="317" t="s">
        <v>2915</v>
      </c>
      <c r="B209" s="318" t="s">
        <v>2916</v>
      </c>
      <c r="C209" s="324"/>
      <c r="D209" s="324"/>
      <c r="E209" s="325" t="str">
        <f t="shared" si="15"/>
        <v/>
      </c>
      <c r="F209" s="315" t="str">
        <f t="shared" si="16"/>
        <v>否</v>
      </c>
      <c r="G209" s="299" t="str">
        <f t="shared" si="17"/>
        <v>项</v>
      </c>
    </row>
    <row r="210" s="292" customFormat="1" ht="18.75" spans="1:7">
      <c r="A210" s="317" t="s">
        <v>2917</v>
      </c>
      <c r="B210" s="318" t="s">
        <v>2918</v>
      </c>
      <c r="C210" s="324"/>
      <c r="D210" s="324"/>
      <c r="E210" s="325" t="str">
        <f t="shared" si="15"/>
        <v/>
      </c>
      <c r="F210" s="315" t="str">
        <f t="shared" si="16"/>
        <v>否</v>
      </c>
      <c r="G210" s="299" t="str">
        <f t="shared" si="17"/>
        <v>项</v>
      </c>
    </row>
    <row r="211" s="292" customFormat="1" ht="37.5" spans="1:7">
      <c r="A211" s="317" t="s">
        <v>2919</v>
      </c>
      <c r="B211" s="316" t="s">
        <v>2920</v>
      </c>
      <c r="C211" s="332">
        <v>308</v>
      </c>
      <c r="D211" s="329">
        <v>518</v>
      </c>
      <c r="E211" s="325">
        <f t="shared" si="15"/>
        <v>0.681818181818182</v>
      </c>
      <c r="F211" s="315" t="str">
        <f t="shared" si="16"/>
        <v>是</v>
      </c>
      <c r="G211" s="299" t="str">
        <f t="shared" si="17"/>
        <v>项</v>
      </c>
    </row>
    <row r="212" s="292" customFormat="1" ht="18.75" spans="1:7">
      <c r="A212" s="311" t="s">
        <v>115</v>
      </c>
      <c r="B212" s="312" t="s">
        <v>2921</v>
      </c>
      <c r="C212" s="323">
        <f>SUBTOTAL(9,C213:C228)</f>
        <v>10544</v>
      </c>
      <c r="D212" s="323">
        <f>SUBTOTAL(9,D213:D228)</f>
        <v>11372</v>
      </c>
      <c r="E212" s="314">
        <f t="shared" si="15"/>
        <v>0.0785280728376327</v>
      </c>
      <c r="F212" s="315" t="str">
        <f t="shared" si="16"/>
        <v>是</v>
      </c>
      <c r="G212" s="299" t="str">
        <f t="shared" si="17"/>
        <v>类</v>
      </c>
    </row>
    <row r="213" s="292" customFormat="1" ht="37.5" spans="1:7">
      <c r="A213" s="317" t="s">
        <v>2923</v>
      </c>
      <c r="B213" s="318" t="s">
        <v>2924</v>
      </c>
      <c r="C213" s="324"/>
      <c r="D213" s="324"/>
      <c r="E213" s="325" t="str">
        <f t="shared" si="15"/>
        <v/>
      </c>
      <c r="F213" s="315" t="str">
        <f t="shared" si="16"/>
        <v>否</v>
      </c>
      <c r="G213" s="299" t="str">
        <f t="shared" si="17"/>
        <v>项</v>
      </c>
    </row>
    <row r="214" s="292" customFormat="1" ht="18.75" spans="1:7">
      <c r="A214" s="317" t="s">
        <v>2925</v>
      </c>
      <c r="B214" s="318" t="s">
        <v>2926</v>
      </c>
      <c r="C214" s="324"/>
      <c r="D214" s="324"/>
      <c r="E214" s="325" t="str">
        <f t="shared" si="15"/>
        <v/>
      </c>
      <c r="F214" s="315" t="str">
        <f t="shared" si="16"/>
        <v>否</v>
      </c>
      <c r="G214" s="299" t="str">
        <f t="shared" si="17"/>
        <v>项</v>
      </c>
    </row>
    <row r="215" s="292" customFormat="1" ht="37.5" spans="1:7">
      <c r="A215" s="317" t="s">
        <v>2927</v>
      </c>
      <c r="B215" s="318" t="s">
        <v>2928</v>
      </c>
      <c r="C215" s="324"/>
      <c r="D215" s="324"/>
      <c r="E215" s="325" t="str">
        <f t="shared" si="15"/>
        <v/>
      </c>
      <c r="F215" s="315" t="str">
        <f t="shared" si="16"/>
        <v>否</v>
      </c>
      <c r="G215" s="299" t="str">
        <f t="shared" si="17"/>
        <v>项</v>
      </c>
    </row>
    <row r="216" s="292" customFormat="1" ht="18.75" spans="1:7">
      <c r="A216" s="317" t="s">
        <v>2929</v>
      </c>
      <c r="B216" s="318" t="s">
        <v>2930</v>
      </c>
      <c r="C216" s="326">
        <v>474</v>
      </c>
      <c r="D216" s="326">
        <v>2543</v>
      </c>
      <c r="E216" s="325">
        <f t="shared" si="15"/>
        <v>4.36497890295359</v>
      </c>
      <c r="F216" s="315" t="str">
        <f t="shared" si="16"/>
        <v>是</v>
      </c>
      <c r="G216" s="299" t="str">
        <f t="shared" si="17"/>
        <v>项</v>
      </c>
    </row>
    <row r="217" s="292" customFormat="1" ht="18.75" spans="1:7">
      <c r="A217" s="317" t="s">
        <v>2931</v>
      </c>
      <c r="B217" s="318" t="s">
        <v>2932</v>
      </c>
      <c r="C217" s="324"/>
      <c r="D217" s="324"/>
      <c r="E217" s="325" t="str">
        <f t="shared" si="15"/>
        <v/>
      </c>
      <c r="F217" s="315" t="str">
        <f t="shared" si="16"/>
        <v>否</v>
      </c>
      <c r="G217" s="299" t="str">
        <f t="shared" si="17"/>
        <v>项</v>
      </c>
    </row>
    <row r="218" s="292" customFormat="1" ht="18.75" spans="1:7">
      <c r="A218" s="317" t="s">
        <v>2933</v>
      </c>
      <c r="B218" s="318" t="s">
        <v>2934</v>
      </c>
      <c r="C218" s="324"/>
      <c r="D218" s="324"/>
      <c r="E218" s="325" t="str">
        <f t="shared" si="15"/>
        <v/>
      </c>
      <c r="F218" s="315" t="str">
        <f t="shared" si="16"/>
        <v>否</v>
      </c>
      <c r="G218" s="299" t="str">
        <f t="shared" si="17"/>
        <v>项</v>
      </c>
    </row>
    <row r="219" s="292" customFormat="1" ht="18.75" spans="1:7">
      <c r="A219" s="317" t="s">
        <v>2935</v>
      </c>
      <c r="B219" s="318" t="s">
        <v>2936</v>
      </c>
      <c r="C219" s="324"/>
      <c r="D219" s="324"/>
      <c r="E219" s="325" t="str">
        <f t="shared" si="15"/>
        <v/>
      </c>
      <c r="F219" s="315" t="str">
        <f t="shared" si="16"/>
        <v>否</v>
      </c>
      <c r="G219" s="299" t="str">
        <f t="shared" si="17"/>
        <v>项</v>
      </c>
    </row>
    <row r="220" s="292" customFormat="1" ht="18.75" spans="1:7">
      <c r="A220" s="317" t="s">
        <v>2937</v>
      </c>
      <c r="B220" s="318" t="s">
        <v>2938</v>
      </c>
      <c r="C220" s="324"/>
      <c r="D220" s="324"/>
      <c r="E220" s="325" t="str">
        <f t="shared" si="15"/>
        <v/>
      </c>
      <c r="F220" s="315" t="str">
        <f t="shared" si="16"/>
        <v>否</v>
      </c>
      <c r="G220" s="299" t="str">
        <f t="shared" si="17"/>
        <v>项</v>
      </c>
    </row>
    <row r="221" s="292" customFormat="1" ht="37.5" spans="1:7">
      <c r="A221" s="317" t="s">
        <v>2939</v>
      </c>
      <c r="B221" s="318" t="s">
        <v>2940</v>
      </c>
      <c r="C221" s="324"/>
      <c r="D221" s="324"/>
      <c r="E221" s="325" t="str">
        <f t="shared" si="15"/>
        <v/>
      </c>
      <c r="F221" s="315" t="str">
        <f t="shared" si="16"/>
        <v>否</v>
      </c>
      <c r="G221" s="299" t="str">
        <f t="shared" si="17"/>
        <v>项</v>
      </c>
    </row>
    <row r="222" s="292" customFormat="1" ht="18.75" spans="1:7">
      <c r="A222" s="317" t="s">
        <v>2941</v>
      </c>
      <c r="B222" s="318" t="s">
        <v>2942</v>
      </c>
      <c r="C222" s="324"/>
      <c r="D222" s="324"/>
      <c r="E222" s="325" t="str">
        <f t="shared" si="15"/>
        <v/>
      </c>
      <c r="F222" s="315" t="str">
        <f t="shared" si="16"/>
        <v>否</v>
      </c>
      <c r="G222" s="299" t="str">
        <f t="shared" si="17"/>
        <v>项</v>
      </c>
    </row>
    <row r="223" s="292" customFormat="1" ht="18.75" spans="1:7">
      <c r="A223" s="317" t="s">
        <v>2943</v>
      </c>
      <c r="B223" s="318" t="s">
        <v>2944</v>
      </c>
      <c r="C223" s="324"/>
      <c r="D223" s="324"/>
      <c r="E223" s="325" t="str">
        <f t="shared" si="15"/>
        <v/>
      </c>
      <c r="F223" s="315" t="str">
        <f t="shared" si="16"/>
        <v>否</v>
      </c>
      <c r="G223" s="299" t="str">
        <f t="shared" si="17"/>
        <v>项</v>
      </c>
    </row>
    <row r="224" s="292" customFormat="1" ht="18.75" spans="1:7">
      <c r="A224" s="317" t="s">
        <v>2945</v>
      </c>
      <c r="B224" s="318" t="s">
        <v>2946</v>
      </c>
      <c r="C224" s="329"/>
      <c r="D224" s="329"/>
      <c r="E224" s="325" t="str">
        <f t="shared" si="15"/>
        <v/>
      </c>
      <c r="F224" s="315" t="str">
        <f t="shared" si="16"/>
        <v>否</v>
      </c>
      <c r="G224" s="299" t="str">
        <f t="shared" si="17"/>
        <v>项</v>
      </c>
    </row>
    <row r="225" s="292" customFormat="1" ht="18.75" spans="1:7">
      <c r="A225" s="317" t="s">
        <v>2947</v>
      </c>
      <c r="B225" s="318" t="s">
        <v>2948</v>
      </c>
      <c r="C225" s="324">
        <v>1042</v>
      </c>
      <c r="D225" s="324">
        <v>1042</v>
      </c>
      <c r="E225" s="325">
        <f t="shared" si="15"/>
        <v>0</v>
      </c>
      <c r="F225" s="315" t="str">
        <f t="shared" si="16"/>
        <v>是</v>
      </c>
      <c r="G225" s="299" t="str">
        <f t="shared" si="17"/>
        <v>项</v>
      </c>
    </row>
    <row r="226" s="292" customFormat="1" ht="18.75" spans="1:7">
      <c r="A226" s="317" t="s">
        <v>2949</v>
      </c>
      <c r="B226" s="318" t="s">
        <v>2950</v>
      </c>
      <c r="C226" s="326">
        <v>1404</v>
      </c>
      <c r="D226" s="326">
        <v>1276</v>
      </c>
      <c r="E226" s="325">
        <f t="shared" si="15"/>
        <v>-0.0911680911680912</v>
      </c>
      <c r="F226" s="315" t="str">
        <f t="shared" si="16"/>
        <v>是</v>
      </c>
      <c r="G226" s="299" t="str">
        <f t="shared" si="17"/>
        <v>项</v>
      </c>
    </row>
    <row r="227" s="292" customFormat="1" ht="37.5" spans="1:7">
      <c r="A227" s="317" t="s">
        <v>2951</v>
      </c>
      <c r="B227" s="316" t="s">
        <v>2952</v>
      </c>
      <c r="C227" s="326">
        <v>7624</v>
      </c>
      <c r="D227" s="326">
        <v>6511</v>
      </c>
      <c r="E227" s="325">
        <f t="shared" si="15"/>
        <v>-0.145986358866737</v>
      </c>
      <c r="F227" s="315" t="str">
        <f t="shared" si="16"/>
        <v>是</v>
      </c>
      <c r="G227" s="299" t="str">
        <f t="shared" si="17"/>
        <v>项</v>
      </c>
    </row>
    <row r="228" s="292" customFormat="1" ht="18.75" spans="1:7">
      <c r="A228" s="317" t="s">
        <v>2953</v>
      </c>
      <c r="B228" s="316" t="s">
        <v>2954</v>
      </c>
      <c r="C228" s="324"/>
      <c r="D228" s="324"/>
      <c r="E228" s="325" t="str">
        <f t="shared" si="15"/>
        <v/>
      </c>
      <c r="F228" s="315" t="str">
        <f t="shared" si="16"/>
        <v>否</v>
      </c>
      <c r="G228" s="299" t="str">
        <f t="shared" si="17"/>
        <v>项</v>
      </c>
    </row>
    <row r="229" s="292" customFormat="1" ht="18.75" spans="1:7">
      <c r="A229" s="311" t="s">
        <v>117</v>
      </c>
      <c r="B229" s="312" t="s">
        <v>2955</v>
      </c>
      <c r="C229" s="323">
        <f>C230</f>
        <v>78</v>
      </c>
      <c r="D229" s="323">
        <f>D230</f>
        <v>57</v>
      </c>
      <c r="E229" s="314">
        <f t="shared" si="15"/>
        <v>-0.269230769230769</v>
      </c>
      <c r="F229" s="315" t="str">
        <f t="shared" si="16"/>
        <v>是</v>
      </c>
      <c r="G229" s="299" t="str">
        <f t="shared" si="17"/>
        <v>类</v>
      </c>
    </row>
    <row r="230" s="292" customFormat="1" ht="18.75" spans="1:7">
      <c r="A230" s="330">
        <v>23304</v>
      </c>
      <c r="B230" s="312" t="s">
        <v>2956</v>
      </c>
      <c r="C230" s="324">
        <f>SUBTOTAL(9,C231:C246)</f>
        <v>78</v>
      </c>
      <c r="D230" s="324">
        <f>SUBTOTAL(9,D231:D246)</f>
        <v>57</v>
      </c>
      <c r="E230" s="325">
        <f t="shared" si="15"/>
        <v>-0.269230769230769</v>
      </c>
      <c r="F230" s="315" t="str">
        <f t="shared" si="16"/>
        <v>是</v>
      </c>
      <c r="G230" s="299" t="str">
        <f t="shared" si="17"/>
        <v>款</v>
      </c>
    </row>
    <row r="231" s="292" customFormat="1" ht="37.5" spans="1:7">
      <c r="A231" s="317" t="s">
        <v>2957</v>
      </c>
      <c r="B231" s="318" t="s">
        <v>2958</v>
      </c>
      <c r="C231" s="324"/>
      <c r="D231" s="324"/>
      <c r="E231" s="325" t="str">
        <f t="shared" si="15"/>
        <v/>
      </c>
      <c r="F231" s="315" t="str">
        <f t="shared" si="16"/>
        <v>否</v>
      </c>
      <c r="G231" s="299" t="str">
        <f t="shared" si="17"/>
        <v>项</v>
      </c>
    </row>
    <row r="232" s="292" customFormat="1" ht="18.75" spans="1:7">
      <c r="A232" s="317" t="s">
        <v>2959</v>
      </c>
      <c r="B232" s="318" t="s">
        <v>2960</v>
      </c>
      <c r="C232" s="324"/>
      <c r="D232" s="324"/>
      <c r="E232" s="325" t="str">
        <f t="shared" si="15"/>
        <v/>
      </c>
      <c r="F232" s="315" t="str">
        <f t="shared" si="16"/>
        <v>否</v>
      </c>
      <c r="G232" s="299" t="str">
        <f t="shared" si="17"/>
        <v>项</v>
      </c>
    </row>
    <row r="233" s="292" customFormat="1" ht="37.5" spans="1:7">
      <c r="A233" s="317" t="s">
        <v>2961</v>
      </c>
      <c r="B233" s="318" t="s">
        <v>2962</v>
      </c>
      <c r="C233" s="324"/>
      <c r="D233" s="324"/>
      <c r="E233" s="325" t="str">
        <f t="shared" si="15"/>
        <v/>
      </c>
      <c r="F233" s="315" t="str">
        <f t="shared" si="16"/>
        <v>否</v>
      </c>
      <c r="G233" s="299" t="str">
        <f t="shared" si="17"/>
        <v>项</v>
      </c>
    </row>
    <row r="234" s="292" customFormat="1" ht="37.5" spans="1:7">
      <c r="A234" s="317" t="s">
        <v>2963</v>
      </c>
      <c r="B234" s="318" t="s">
        <v>2964</v>
      </c>
      <c r="C234" s="324"/>
      <c r="D234" s="324">
        <v>52</v>
      </c>
      <c r="E234" s="325">
        <v>1</v>
      </c>
      <c r="F234" s="315" t="str">
        <f t="shared" si="16"/>
        <v>是</v>
      </c>
      <c r="G234" s="299" t="str">
        <f t="shared" si="17"/>
        <v>项</v>
      </c>
    </row>
    <row r="235" s="292" customFormat="1" ht="18.75" spans="1:7">
      <c r="A235" s="317" t="s">
        <v>2965</v>
      </c>
      <c r="B235" s="318" t="s">
        <v>2966</v>
      </c>
      <c r="C235" s="324"/>
      <c r="D235" s="324"/>
      <c r="E235" s="325" t="str">
        <f t="shared" si="15"/>
        <v/>
      </c>
      <c r="F235" s="315" t="str">
        <f t="shared" si="16"/>
        <v>否</v>
      </c>
      <c r="G235" s="299" t="str">
        <f t="shared" si="17"/>
        <v>项</v>
      </c>
    </row>
    <row r="236" s="292" customFormat="1" ht="18.75" spans="1:7">
      <c r="A236" s="317" t="s">
        <v>2967</v>
      </c>
      <c r="B236" s="318" t="s">
        <v>2968</v>
      </c>
      <c r="C236" s="324"/>
      <c r="D236" s="324"/>
      <c r="E236" s="325" t="str">
        <f t="shared" si="15"/>
        <v/>
      </c>
      <c r="F236" s="315" t="str">
        <f t="shared" si="16"/>
        <v>否</v>
      </c>
      <c r="G236" s="299" t="str">
        <f t="shared" si="17"/>
        <v>项</v>
      </c>
    </row>
    <row r="237" s="292" customFormat="1" ht="18.75" spans="1:7">
      <c r="A237" s="317" t="s">
        <v>2969</v>
      </c>
      <c r="B237" s="318" t="s">
        <v>2970</v>
      </c>
      <c r="C237" s="324"/>
      <c r="D237" s="324"/>
      <c r="E237" s="325" t="str">
        <f t="shared" si="15"/>
        <v/>
      </c>
      <c r="F237" s="315" t="str">
        <f t="shared" si="16"/>
        <v>否</v>
      </c>
      <c r="G237" s="299" t="str">
        <f t="shared" si="17"/>
        <v>项</v>
      </c>
    </row>
    <row r="238" s="292" customFormat="1" ht="37.5" spans="1:7">
      <c r="A238" s="317" t="s">
        <v>2971</v>
      </c>
      <c r="B238" s="318" t="s">
        <v>2972</v>
      </c>
      <c r="C238" s="324"/>
      <c r="D238" s="324"/>
      <c r="E238" s="325" t="str">
        <f t="shared" si="15"/>
        <v/>
      </c>
      <c r="F238" s="315" t="str">
        <f t="shared" si="16"/>
        <v>否</v>
      </c>
      <c r="G238" s="299" t="str">
        <f t="shared" si="17"/>
        <v>项</v>
      </c>
    </row>
    <row r="239" s="292" customFormat="1" ht="37.5" spans="1:7">
      <c r="A239" s="317" t="s">
        <v>2973</v>
      </c>
      <c r="B239" s="318" t="s">
        <v>2974</v>
      </c>
      <c r="C239" s="324"/>
      <c r="D239" s="324"/>
      <c r="E239" s="325" t="str">
        <f t="shared" si="15"/>
        <v/>
      </c>
      <c r="F239" s="315" t="str">
        <f t="shared" si="16"/>
        <v>否</v>
      </c>
      <c r="G239" s="299" t="str">
        <f t="shared" si="17"/>
        <v>项</v>
      </c>
    </row>
    <row r="240" s="292" customFormat="1" ht="18.75" spans="1:7">
      <c r="A240" s="317" t="s">
        <v>2975</v>
      </c>
      <c r="B240" s="318" t="s">
        <v>2976</v>
      </c>
      <c r="C240" s="324"/>
      <c r="D240" s="324"/>
      <c r="E240" s="325" t="str">
        <f t="shared" si="15"/>
        <v/>
      </c>
      <c r="F240" s="315" t="str">
        <f t="shared" si="16"/>
        <v>否</v>
      </c>
      <c r="G240" s="299" t="str">
        <f t="shared" si="17"/>
        <v>项</v>
      </c>
    </row>
    <row r="241" s="292" customFormat="1" ht="18.75" spans="1:7">
      <c r="A241" s="317" t="s">
        <v>2977</v>
      </c>
      <c r="B241" s="318" t="s">
        <v>2978</v>
      </c>
      <c r="C241" s="324"/>
      <c r="D241" s="324"/>
      <c r="E241" s="325" t="str">
        <f t="shared" si="15"/>
        <v/>
      </c>
      <c r="F241" s="315" t="str">
        <f t="shared" si="16"/>
        <v>否</v>
      </c>
      <c r="G241" s="299" t="str">
        <f t="shared" si="17"/>
        <v>项</v>
      </c>
    </row>
    <row r="242" s="292" customFormat="1" ht="18.75" spans="1:7">
      <c r="A242" s="317" t="s">
        <v>2979</v>
      </c>
      <c r="B242" s="318" t="s">
        <v>2980</v>
      </c>
      <c r="C242" s="324"/>
      <c r="D242" s="324"/>
      <c r="E242" s="325" t="str">
        <f t="shared" si="15"/>
        <v/>
      </c>
      <c r="F242" s="315" t="str">
        <f t="shared" si="16"/>
        <v>否</v>
      </c>
      <c r="G242" s="299" t="str">
        <f t="shared" si="17"/>
        <v>项</v>
      </c>
    </row>
    <row r="243" s="292" customFormat="1" ht="18.75" spans="1:7">
      <c r="A243" s="317" t="s">
        <v>2981</v>
      </c>
      <c r="B243" s="318" t="s">
        <v>2982</v>
      </c>
      <c r="C243" s="324"/>
      <c r="D243" s="324"/>
      <c r="E243" s="325" t="str">
        <f t="shared" si="15"/>
        <v/>
      </c>
      <c r="F243" s="315" t="str">
        <f t="shared" si="16"/>
        <v>否</v>
      </c>
      <c r="G243" s="299" t="str">
        <f t="shared" si="17"/>
        <v>项</v>
      </c>
    </row>
    <row r="244" s="292" customFormat="1" ht="18.75" spans="1:7">
      <c r="A244" s="317" t="s">
        <v>2983</v>
      </c>
      <c r="B244" s="318" t="s">
        <v>2984</v>
      </c>
      <c r="C244" s="324">
        <v>8</v>
      </c>
      <c r="D244" s="324"/>
      <c r="E244" s="325">
        <f t="shared" si="15"/>
        <v>-1</v>
      </c>
      <c r="F244" s="315" t="str">
        <f t="shared" si="16"/>
        <v>是</v>
      </c>
      <c r="G244" s="299" t="str">
        <f t="shared" si="17"/>
        <v>项</v>
      </c>
    </row>
    <row r="245" s="292" customFormat="1" ht="37.5" spans="1:7">
      <c r="A245" s="317" t="s">
        <v>2985</v>
      </c>
      <c r="B245" s="316" t="s">
        <v>2986</v>
      </c>
      <c r="C245" s="324">
        <v>70</v>
      </c>
      <c r="D245" s="324">
        <v>5</v>
      </c>
      <c r="E245" s="325">
        <f t="shared" si="15"/>
        <v>-0.928571428571429</v>
      </c>
      <c r="F245" s="315" t="str">
        <f t="shared" si="16"/>
        <v>是</v>
      </c>
      <c r="G245" s="299" t="str">
        <f t="shared" si="17"/>
        <v>项</v>
      </c>
    </row>
    <row r="246" s="292" customFormat="1" ht="18.75" spans="1:7">
      <c r="A246" s="317" t="s">
        <v>2987</v>
      </c>
      <c r="B246" s="316" t="s">
        <v>2988</v>
      </c>
      <c r="C246" s="324"/>
      <c r="D246" s="324"/>
      <c r="E246" s="325" t="str">
        <f t="shared" si="15"/>
        <v/>
      </c>
      <c r="F246" s="315" t="str">
        <f t="shared" si="16"/>
        <v>否</v>
      </c>
      <c r="G246" s="299" t="str">
        <f t="shared" si="17"/>
        <v>项</v>
      </c>
    </row>
    <row r="247" s="292" customFormat="1" ht="18.75" spans="1:7">
      <c r="A247" s="330" t="s">
        <v>2989</v>
      </c>
      <c r="B247" s="312" t="s">
        <v>2990</v>
      </c>
      <c r="C247" s="313"/>
      <c r="D247" s="313"/>
      <c r="E247" s="325" t="str">
        <f t="shared" si="15"/>
        <v/>
      </c>
      <c r="F247" s="315" t="str">
        <f t="shared" si="16"/>
        <v>是</v>
      </c>
      <c r="G247" s="299" t="str">
        <f t="shared" si="17"/>
        <v>类</v>
      </c>
    </row>
    <row r="248" s="292" customFormat="1" ht="18.75" spans="1:7">
      <c r="A248" s="330" t="s">
        <v>2991</v>
      </c>
      <c r="B248" s="321" t="s">
        <v>2992</v>
      </c>
      <c r="C248" s="322">
        <f>SUM(C249:C260)</f>
        <v>0</v>
      </c>
      <c r="D248" s="322">
        <f>SUM(D249:D260)</f>
        <v>0</v>
      </c>
      <c r="E248" s="325" t="str">
        <f t="shared" si="15"/>
        <v/>
      </c>
      <c r="F248" s="315" t="str">
        <f t="shared" si="16"/>
        <v>否</v>
      </c>
      <c r="G248" s="299" t="str">
        <f t="shared" si="17"/>
        <v>款</v>
      </c>
    </row>
    <row r="249" s="292" customFormat="1" ht="18.75" spans="1:7">
      <c r="A249" s="331" t="s">
        <v>2993</v>
      </c>
      <c r="B249" s="318" t="s">
        <v>2994</v>
      </c>
      <c r="C249" s="319"/>
      <c r="D249" s="319"/>
      <c r="E249" s="325" t="str">
        <f t="shared" si="15"/>
        <v/>
      </c>
      <c r="F249" s="315" t="str">
        <f t="shared" si="16"/>
        <v>否</v>
      </c>
      <c r="G249" s="299" t="str">
        <f t="shared" si="17"/>
        <v>项</v>
      </c>
    </row>
    <row r="250" s="292" customFormat="1" ht="18.75" spans="1:7">
      <c r="A250" s="331" t="s">
        <v>2995</v>
      </c>
      <c r="B250" s="318" t="s">
        <v>2996</v>
      </c>
      <c r="C250" s="319"/>
      <c r="D250" s="319"/>
      <c r="E250" s="325" t="str">
        <f t="shared" si="15"/>
        <v/>
      </c>
      <c r="F250" s="315" t="str">
        <f t="shared" si="16"/>
        <v>否</v>
      </c>
      <c r="G250" s="299" t="str">
        <f t="shared" si="17"/>
        <v>项</v>
      </c>
    </row>
    <row r="251" s="292" customFormat="1" ht="18.75" spans="1:7">
      <c r="A251" s="331" t="s">
        <v>2997</v>
      </c>
      <c r="B251" s="318" t="s">
        <v>2998</v>
      </c>
      <c r="C251" s="319"/>
      <c r="D251" s="319"/>
      <c r="E251" s="325" t="str">
        <f t="shared" si="15"/>
        <v/>
      </c>
      <c r="F251" s="315" t="str">
        <f t="shared" si="16"/>
        <v>否</v>
      </c>
      <c r="G251" s="299" t="str">
        <f t="shared" si="17"/>
        <v>项</v>
      </c>
    </row>
    <row r="252" s="292" customFormat="1" ht="18.75" spans="1:7">
      <c r="A252" s="331" t="s">
        <v>2999</v>
      </c>
      <c r="B252" s="318" t="s">
        <v>3000</v>
      </c>
      <c r="C252" s="319"/>
      <c r="D252" s="319"/>
      <c r="E252" s="325" t="str">
        <f t="shared" si="15"/>
        <v/>
      </c>
      <c r="F252" s="315" t="str">
        <f t="shared" si="16"/>
        <v>否</v>
      </c>
      <c r="G252" s="299" t="str">
        <f t="shared" si="17"/>
        <v>项</v>
      </c>
    </row>
    <row r="253" s="292" customFormat="1" ht="18.75" spans="1:7">
      <c r="A253" s="331" t="s">
        <v>3001</v>
      </c>
      <c r="B253" s="318" t="s">
        <v>3002</v>
      </c>
      <c r="C253" s="319"/>
      <c r="D253" s="319"/>
      <c r="E253" s="325" t="str">
        <f t="shared" si="15"/>
        <v/>
      </c>
      <c r="F253" s="315" t="str">
        <f t="shared" si="16"/>
        <v>否</v>
      </c>
      <c r="G253" s="299" t="str">
        <f t="shared" si="17"/>
        <v>项</v>
      </c>
    </row>
    <row r="254" s="292" customFormat="1" ht="18.75" spans="1:7">
      <c r="A254" s="331" t="s">
        <v>3003</v>
      </c>
      <c r="B254" s="318" t="s">
        <v>3004</v>
      </c>
      <c r="C254" s="319"/>
      <c r="D254" s="319"/>
      <c r="E254" s="325" t="str">
        <f t="shared" si="15"/>
        <v/>
      </c>
      <c r="F254" s="315" t="str">
        <f t="shared" si="16"/>
        <v>否</v>
      </c>
      <c r="G254" s="299" t="str">
        <f t="shared" si="17"/>
        <v>项</v>
      </c>
    </row>
    <row r="255" s="292" customFormat="1" ht="18.75" spans="1:7">
      <c r="A255" s="331" t="s">
        <v>3005</v>
      </c>
      <c r="B255" s="318" t="s">
        <v>3006</v>
      </c>
      <c r="C255" s="319"/>
      <c r="D255" s="319"/>
      <c r="E255" s="325" t="str">
        <f t="shared" si="15"/>
        <v/>
      </c>
      <c r="F255" s="315" t="str">
        <f t="shared" si="16"/>
        <v>否</v>
      </c>
      <c r="G255" s="299" t="str">
        <f t="shared" si="17"/>
        <v>项</v>
      </c>
    </row>
    <row r="256" s="292" customFormat="1" ht="18.75" spans="1:7">
      <c r="A256" s="331" t="s">
        <v>3007</v>
      </c>
      <c r="B256" s="318" t="s">
        <v>3008</v>
      </c>
      <c r="C256" s="319"/>
      <c r="D256" s="319"/>
      <c r="E256" s="325" t="str">
        <f t="shared" si="15"/>
        <v/>
      </c>
      <c r="F256" s="315" t="str">
        <f t="shared" si="16"/>
        <v>否</v>
      </c>
      <c r="G256" s="299" t="str">
        <f t="shared" si="17"/>
        <v>项</v>
      </c>
    </row>
    <row r="257" s="292" customFormat="1" ht="18.75" spans="1:7">
      <c r="A257" s="331" t="s">
        <v>3009</v>
      </c>
      <c r="B257" s="318" t="s">
        <v>3010</v>
      </c>
      <c r="C257" s="319"/>
      <c r="D257" s="319"/>
      <c r="E257" s="325" t="str">
        <f t="shared" si="15"/>
        <v/>
      </c>
      <c r="F257" s="315" t="str">
        <f t="shared" si="16"/>
        <v>否</v>
      </c>
      <c r="G257" s="299" t="str">
        <f t="shared" si="17"/>
        <v>项</v>
      </c>
    </row>
    <row r="258" s="292" customFormat="1" ht="18.75" spans="1:7">
      <c r="A258" s="331" t="s">
        <v>3011</v>
      </c>
      <c r="B258" s="318" t="s">
        <v>3012</v>
      </c>
      <c r="C258" s="319"/>
      <c r="D258" s="319"/>
      <c r="E258" s="325" t="str">
        <f t="shared" si="15"/>
        <v/>
      </c>
      <c r="F258" s="315" t="str">
        <f t="shared" si="16"/>
        <v>否</v>
      </c>
      <c r="G258" s="299" t="str">
        <f t="shared" si="17"/>
        <v>项</v>
      </c>
    </row>
    <row r="259" s="292" customFormat="1" ht="18.75" spans="1:7">
      <c r="A259" s="331" t="s">
        <v>3013</v>
      </c>
      <c r="B259" s="318" t="s">
        <v>3014</v>
      </c>
      <c r="C259" s="319"/>
      <c r="D259" s="319"/>
      <c r="E259" s="325" t="str">
        <f t="shared" si="15"/>
        <v/>
      </c>
      <c r="F259" s="315" t="str">
        <f t="shared" si="16"/>
        <v>否</v>
      </c>
      <c r="G259" s="299" t="str">
        <f t="shared" si="17"/>
        <v>项</v>
      </c>
    </row>
    <row r="260" s="292" customFormat="1" ht="18.75" spans="1:7">
      <c r="A260" s="331" t="s">
        <v>3015</v>
      </c>
      <c r="B260" s="318" t="s">
        <v>3016</v>
      </c>
      <c r="C260" s="319"/>
      <c r="D260" s="319"/>
      <c r="E260" s="325" t="str">
        <f t="shared" si="15"/>
        <v/>
      </c>
      <c r="F260" s="315" t="str">
        <f t="shared" si="16"/>
        <v>否</v>
      </c>
      <c r="G260" s="299" t="str">
        <f t="shared" si="17"/>
        <v>项</v>
      </c>
    </row>
    <row r="261" s="292" customFormat="1" ht="18.75" spans="1:7">
      <c r="A261" s="330" t="s">
        <v>3017</v>
      </c>
      <c r="B261" s="321" t="s">
        <v>3018</v>
      </c>
      <c r="C261" s="322">
        <f>SUM(C262:C267)</f>
        <v>0</v>
      </c>
      <c r="D261" s="322">
        <f>SUM(D262:D267)</f>
        <v>0</v>
      </c>
      <c r="E261" s="325" t="str">
        <f t="shared" si="15"/>
        <v/>
      </c>
      <c r="F261" s="315" t="str">
        <f t="shared" si="16"/>
        <v>否</v>
      </c>
      <c r="G261" s="299" t="str">
        <f t="shared" si="17"/>
        <v>款</v>
      </c>
    </row>
    <row r="262" s="292" customFormat="1" ht="18.75" spans="1:7">
      <c r="A262" s="331" t="s">
        <v>3019</v>
      </c>
      <c r="B262" s="318" t="s">
        <v>3020</v>
      </c>
      <c r="C262" s="319"/>
      <c r="D262" s="319"/>
      <c r="E262" s="325" t="str">
        <f t="shared" si="15"/>
        <v/>
      </c>
      <c r="F262" s="315" t="str">
        <f t="shared" si="16"/>
        <v>否</v>
      </c>
      <c r="G262" s="299" t="str">
        <f t="shared" si="17"/>
        <v>项</v>
      </c>
    </row>
    <row r="263" s="292" customFormat="1" ht="18.75" spans="1:7">
      <c r="A263" s="331" t="s">
        <v>3021</v>
      </c>
      <c r="B263" s="318" t="s">
        <v>3022</v>
      </c>
      <c r="C263" s="319"/>
      <c r="D263" s="319"/>
      <c r="E263" s="325" t="str">
        <f t="shared" si="15"/>
        <v/>
      </c>
      <c r="F263" s="315" t="str">
        <f t="shared" si="16"/>
        <v>否</v>
      </c>
      <c r="G263" s="299" t="str">
        <f t="shared" si="17"/>
        <v>项</v>
      </c>
    </row>
    <row r="264" s="292" customFormat="1" ht="18.75" spans="1:7">
      <c r="A264" s="331" t="s">
        <v>3023</v>
      </c>
      <c r="B264" s="318" t="s">
        <v>3024</v>
      </c>
      <c r="C264" s="319"/>
      <c r="D264" s="319"/>
      <c r="E264" s="325" t="str">
        <f t="shared" si="15"/>
        <v/>
      </c>
      <c r="F264" s="315" t="str">
        <f t="shared" si="16"/>
        <v>否</v>
      </c>
      <c r="G264" s="299" t="str">
        <f t="shared" si="17"/>
        <v>项</v>
      </c>
    </row>
    <row r="265" s="292" customFormat="1" ht="18.75" spans="1:7">
      <c r="A265" s="331" t="s">
        <v>3025</v>
      </c>
      <c r="B265" s="318" t="s">
        <v>3026</v>
      </c>
      <c r="C265" s="319"/>
      <c r="D265" s="319"/>
      <c r="E265" s="325" t="str">
        <f t="shared" si="15"/>
        <v/>
      </c>
      <c r="F265" s="315" t="str">
        <f t="shared" si="16"/>
        <v>否</v>
      </c>
      <c r="G265" s="299" t="str">
        <f t="shared" si="17"/>
        <v>项</v>
      </c>
    </row>
    <row r="266" s="292" customFormat="1" ht="18.75" spans="1:7">
      <c r="A266" s="331" t="s">
        <v>3027</v>
      </c>
      <c r="B266" s="318" t="s">
        <v>3028</v>
      </c>
      <c r="C266" s="319"/>
      <c r="D266" s="319"/>
      <c r="E266" s="325" t="str">
        <f t="shared" si="15"/>
        <v/>
      </c>
      <c r="F266" s="315" t="str">
        <f t="shared" si="16"/>
        <v>否</v>
      </c>
      <c r="G266" s="299" t="str">
        <f t="shared" si="17"/>
        <v>项</v>
      </c>
    </row>
    <row r="267" s="292" customFormat="1" ht="18.75" spans="1:7">
      <c r="A267" s="331" t="s">
        <v>3029</v>
      </c>
      <c r="B267" s="318" t="s">
        <v>3030</v>
      </c>
      <c r="C267" s="319"/>
      <c r="D267" s="319"/>
      <c r="E267" s="325" t="str">
        <f t="shared" si="15"/>
        <v/>
      </c>
      <c r="F267" s="315" t="str">
        <f t="shared" si="16"/>
        <v>否</v>
      </c>
      <c r="G267" s="299" t="str">
        <f t="shared" si="17"/>
        <v>项</v>
      </c>
    </row>
    <row r="268" s="292" customFormat="1" ht="18.75" spans="1:7">
      <c r="A268" s="317"/>
      <c r="B268" s="316"/>
      <c r="C268" s="320"/>
      <c r="D268" s="320"/>
      <c r="E268" s="325" t="str">
        <f t="shared" ref="E268:E279" si="18">IF(C268&gt;0,D268/C268-1,IF(C268&lt;0,-(D268/C268-1),""))</f>
        <v/>
      </c>
      <c r="F268" s="315" t="str">
        <f t="shared" ref="F268:F279" si="19">IF(LEN(A268)=3,"是",IF(B268&lt;&gt;"",IF(SUM(C268:D268)&lt;&gt;0,"是","否"),"是"))</f>
        <v>是</v>
      </c>
      <c r="G268" s="299"/>
    </row>
    <row r="269" s="292" customFormat="1" ht="18.75" spans="1:7">
      <c r="A269" s="333"/>
      <c r="B269" s="334" t="s">
        <v>3079</v>
      </c>
      <c r="C269" s="323">
        <f>C4+C20+C32+C43+C103+C130+C182+C186+C212+C229+C247</f>
        <v>24710</v>
      </c>
      <c r="D269" s="323">
        <f>D4+D20+D32+D43+D103+D130+D182+D186+D212+D229+D247</f>
        <v>32389</v>
      </c>
      <c r="E269" s="314">
        <f t="shared" si="18"/>
        <v>0.310764872521246</v>
      </c>
      <c r="F269" s="315" t="str">
        <f t="shared" si="19"/>
        <v>是</v>
      </c>
      <c r="G269" s="299"/>
    </row>
    <row r="270" s="292" customFormat="1" ht="18.75" spans="1:7">
      <c r="A270" s="335" t="s">
        <v>3033</v>
      </c>
      <c r="B270" s="336" t="s">
        <v>122</v>
      </c>
      <c r="C270" s="337">
        <f>C271+C274+C275</f>
        <v>7726</v>
      </c>
      <c r="D270" s="337">
        <f>D271+D274+D275</f>
        <v>2564</v>
      </c>
      <c r="E270" s="325">
        <f t="shared" si="18"/>
        <v>-0.668133574941755</v>
      </c>
      <c r="F270" s="315" t="str">
        <f t="shared" si="19"/>
        <v>是</v>
      </c>
      <c r="G270" s="299"/>
    </row>
    <row r="271" s="292" customFormat="1" ht="18.75" spans="1:7">
      <c r="A271" s="335" t="s">
        <v>3034</v>
      </c>
      <c r="B271" s="338" t="s">
        <v>3035</v>
      </c>
      <c r="C271" s="339">
        <f>C272+C273</f>
        <v>2726</v>
      </c>
      <c r="D271" s="339">
        <f>D272+D273</f>
        <v>2564</v>
      </c>
      <c r="E271" s="325">
        <f t="shared" si="18"/>
        <v>-0.0594277329420396</v>
      </c>
      <c r="F271" s="315" t="str">
        <f t="shared" si="19"/>
        <v>是</v>
      </c>
      <c r="G271" s="299"/>
    </row>
    <row r="272" s="292" customFormat="1" ht="18.75" spans="1:7">
      <c r="A272" s="340" t="s">
        <v>3080</v>
      </c>
      <c r="B272" s="338" t="s">
        <v>3081</v>
      </c>
      <c r="C272" s="341"/>
      <c r="D272" s="341"/>
      <c r="E272" s="325" t="str">
        <f t="shared" si="18"/>
        <v/>
      </c>
      <c r="F272" s="315" t="str">
        <f t="shared" si="19"/>
        <v>否</v>
      </c>
      <c r="G272" s="299"/>
    </row>
    <row r="273" s="292" customFormat="1" ht="18.75" spans="1:6">
      <c r="A273" s="342" t="s">
        <v>3036</v>
      </c>
      <c r="B273" s="343" t="s">
        <v>3037</v>
      </c>
      <c r="C273" s="341">
        <v>2726</v>
      </c>
      <c r="D273" s="341">
        <v>2564</v>
      </c>
      <c r="E273" s="325">
        <f t="shared" si="18"/>
        <v>-0.0594277329420396</v>
      </c>
      <c r="F273" s="315" t="str">
        <f t="shared" si="19"/>
        <v>是</v>
      </c>
    </row>
    <row r="274" s="292" customFormat="1" ht="18.75" spans="1:7">
      <c r="A274" s="340" t="s">
        <v>3082</v>
      </c>
      <c r="B274" s="338" t="s">
        <v>3041</v>
      </c>
      <c r="C274" s="341">
        <v>5000</v>
      </c>
      <c r="D274" s="341">
        <v>0</v>
      </c>
      <c r="E274" s="325">
        <f t="shared" si="18"/>
        <v>-1</v>
      </c>
      <c r="F274" s="315" t="str">
        <f t="shared" si="19"/>
        <v>是</v>
      </c>
      <c r="G274" s="299"/>
    </row>
    <row r="275" s="292" customFormat="1" ht="18.75" spans="1:7">
      <c r="A275" s="340" t="s">
        <v>3042</v>
      </c>
      <c r="B275" s="338" t="s">
        <v>3043</v>
      </c>
      <c r="C275" s="341"/>
      <c r="D275" s="341"/>
      <c r="E275" s="325" t="str">
        <f t="shared" si="18"/>
        <v/>
      </c>
      <c r="F275" s="315" t="str">
        <f t="shared" si="19"/>
        <v>否</v>
      </c>
      <c r="G275" s="299"/>
    </row>
    <row r="276" ht="18.75" spans="1:7">
      <c r="A276" s="340" t="s">
        <v>3083</v>
      </c>
      <c r="B276" s="344" t="s">
        <v>3084</v>
      </c>
      <c r="C276" s="345"/>
      <c r="D276" s="345"/>
      <c r="E276" s="325" t="str">
        <f t="shared" si="18"/>
        <v/>
      </c>
      <c r="F276" s="315" t="str">
        <f t="shared" si="19"/>
        <v>否</v>
      </c>
      <c r="G276" s="299"/>
    </row>
    <row r="277" ht="18.75" spans="1:7">
      <c r="A277" s="335" t="s">
        <v>3044</v>
      </c>
      <c r="B277" s="346" t="s">
        <v>3045</v>
      </c>
      <c r="C277" s="345">
        <v>9000</v>
      </c>
      <c r="D277" s="345">
        <v>10764</v>
      </c>
      <c r="E277" s="325">
        <f t="shared" si="18"/>
        <v>0.196</v>
      </c>
      <c r="F277" s="315" t="str">
        <f t="shared" si="19"/>
        <v>是</v>
      </c>
      <c r="G277" s="299"/>
    </row>
    <row r="278" ht="18.75" spans="1:7">
      <c r="A278" s="335"/>
      <c r="B278" s="346" t="s">
        <v>3085</v>
      </c>
      <c r="C278" s="347"/>
      <c r="D278" s="347"/>
      <c r="E278" s="325" t="str">
        <f t="shared" si="18"/>
        <v/>
      </c>
      <c r="F278" s="315" t="str">
        <f t="shared" si="19"/>
        <v>否</v>
      </c>
      <c r="G278" s="299"/>
    </row>
    <row r="279" ht="18.75" spans="1:7">
      <c r="A279" s="348"/>
      <c r="B279" s="349" t="s">
        <v>130</v>
      </c>
      <c r="C279" s="350">
        <f>C269+C270+C277</f>
        <v>41436</v>
      </c>
      <c r="D279" s="350">
        <f>D269+D270+D277</f>
        <v>45717</v>
      </c>
      <c r="E279" s="314">
        <f t="shared" si="18"/>
        <v>0.10331595713872</v>
      </c>
      <c r="F279" s="315" t="str">
        <f t="shared" si="19"/>
        <v>是</v>
      </c>
      <c r="G279" s="299"/>
    </row>
    <row r="280" spans="3:4">
      <c r="C280" s="351"/>
      <c r="D280" s="351"/>
    </row>
    <row r="281" spans="3:4">
      <c r="C281" s="351"/>
      <c r="D281" s="351"/>
    </row>
    <row r="282" spans="3:4">
      <c r="C282" s="351"/>
      <c r="D282" s="351"/>
    </row>
  </sheetData>
  <autoFilter xmlns:etc="http://www.wps.cn/officeDocument/2017/etCustomData" ref="A3:G279" etc:filterBottomFollowUsedRange="0">
    <filterColumn colId="5">
      <customFilters>
        <customFilter operator="equal" val="是"/>
      </customFilters>
    </filterColumn>
    <extLst/>
  </autoFilter>
  <mergeCells count="1">
    <mergeCell ref="B1:E1"/>
  </mergeCells>
  <conditionalFormatting sqref="B276">
    <cfRule type="expression" dxfId="1" priority="6" stopIfTrue="1">
      <formula>"len($A:$A)=3"</formula>
    </cfRule>
  </conditionalFormatting>
  <conditionalFormatting sqref="C276">
    <cfRule type="expression" dxfId="1" priority="1" stopIfTrue="1">
      <formula>"len($A:$A)=3"</formula>
    </cfRule>
  </conditionalFormatting>
  <conditionalFormatting sqref="D276">
    <cfRule type="expression" dxfId="1" priority="2" stopIfTrue="1">
      <formula>"len($A:$A)=3"</formula>
    </cfRule>
  </conditionalFormatting>
  <conditionalFormatting sqref="B277:B278">
    <cfRule type="expression" dxfId="1" priority="5"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F0"/>
  </sheetPr>
  <dimension ref="A1:E16"/>
  <sheetViews>
    <sheetView showGridLines="0" showZeros="0" tabSelected="1" view="pageBreakPreview" zoomScaleNormal="100" workbookViewId="0">
      <selection activeCell="C9" sqref="C9"/>
    </sheetView>
  </sheetViews>
  <sheetFormatPr defaultColWidth="9" defaultRowHeight="13.5" outlineLevelCol="4"/>
  <cols>
    <col min="1" max="1" width="52.1333333333333" style="188" customWidth="1"/>
    <col min="2" max="4" width="20.6333333333333" style="188" customWidth="1"/>
    <col min="5" max="5" width="9" style="188" hidden="1" customWidth="1"/>
    <col min="6" max="16384" width="9" style="188"/>
  </cols>
  <sheetData>
    <row r="1" s="279" customFormat="1" ht="45" customHeight="1" spans="1:4">
      <c r="A1" s="280" t="s">
        <v>3086</v>
      </c>
      <c r="B1" s="280"/>
      <c r="C1" s="280"/>
      <c r="D1" s="280"/>
    </row>
    <row r="2" ht="20.1" customHeight="1" spans="1:4">
      <c r="A2" s="281"/>
      <c r="B2" s="87"/>
      <c r="C2" s="282"/>
      <c r="D2" s="282" t="s">
        <v>2</v>
      </c>
    </row>
    <row r="3" ht="45" customHeight="1" spans="1:5">
      <c r="A3" s="181" t="s">
        <v>2445</v>
      </c>
      <c r="B3" s="193" t="s">
        <v>132</v>
      </c>
      <c r="C3" s="193" t="s">
        <v>6</v>
      </c>
      <c r="D3" s="193" t="s">
        <v>133</v>
      </c>
      <c r="E3" s="283" t="s">
        <v>138</v>
      </c>
    </row>
    <row r="4" ht="36" customHeight="1" spans="1:5">
      <c r="A4" s="284" t="s">
        <v>2566</v>
      </c>
      <c r="B4" s="285"/>
      <c r="C4" s="285"/>
      <c r="D4" s="286"/>
      <c r="E4" s="287" t="str">
        <f t="shared" ref="E4:E15" si="0">IF(A4&lt;&gt;"",IF(SUM(B4:C4)&lt;&gt;0,"是","否"),"是")</f>
        <v>否</v>
      </c>
    </row>
    <row r="5" ht="36" customHeight="1" spans="1:5">
      <c r="A5" s="284" t="s">
        <v>2597</v>
      </c>
      <c r="B5" s="285"/>
      <c r="C5" s="285"/>
      <c r="D5" s="286"/>
      <c r="E5" s="287" t="str">
        <f t="shared" si="0"/>
        <v>否</v>
      </c>
    </row>
    <row r="6" ht="36" customHeight="1" spans="1:5">
      <c r="A6" s="284" t="s">
        <v>2617</v>
      </c>
      <c r="B6" s="285"/>
      <c r="C6" s="285"/>
      <c r="D6" s="286"/>
      <c r="E6" s="287" t="str">
        <f t="shared" si="0"/>
        <v>否</v>
      </c>
    </row>
    <row r="7" ht="36" customHeight="1" spans="1:5">
      <c r="A7" s="284" t="s">
        <v>2629</v>
      </c>
      <c r="B7" s="285"/>
      <c r="C7" s="285"/>
      <c r="D7" s="286"/>
      <c r="E7" s="288" t="str">
        <f t="shared" si="0"/>
        <v>否</v>
      </c>
    </row>
    <row r="8" ht="36" customHeight="1" spans="1:5">
      <c r="A8" s="284" t="s">
        <v>2730</v>
      </c>
      <c r="B8" s="285"/>
      <c r="C8" s="285"/>
      <c r="D8" s="286"/>
      <c r="E8" s="287" t="str">
        <f t="shared" si="0"/>
        <v>否</v>
      </c>
    </row>
    <row r="9" ht="36" customHeight="1" spans="1:5">
      <c r="A9" s="284" t="s">
        <v>2766</v>
      </c>
      <c r="B9" s="285"/>
      <c r="C9" s="285"/>
      <c r="D9" s="286"/>
      <c r="E9" s="287" t="str">
        <f t="shared" si="0"/>
        <v>否</v>
      </c>
    </row>
    <row r="10" ht="36" customHeight="1" spans="1:5">
      <c r="A10" s="284" t="s">
        <v>2864</v>
      </c>
      <c r="B10" s="285"/>
      <c r="C10" s="285"/>
      <c r="D10" s="286"/>
      <c r="E10" s="288" t="str">
        <f t="shared" si="0"/>
        <v>否</v>
      </c>
    </row>
    <row r="11" ht="36" customHeight="1" spans="1:5">
      <c r="A11" s="284" t="s">
        <v>2871</v>
      </c>
      <c r="B11" s="285"/>
      <c r="C11" s="285"/>
      <c r="D11" s="286"/>
      <c r="E11" s="287" t="str">
        <f t="shared" si="0"/>
        <v>否</v>
      </c>
    </row>
    <row r="12" ht="36" customHeight="1" spans="1:5">
      <c r="A12" s="284" t="s">
        <v>2921</v>
      </c>
      <c r="B12" s="285"/>
      <c r="C12" s="285"/>
      <c r="D12" s="286"/>
      <c r="E12" s="288" t="str">
        <f t="shared" si="0"/>
        <v>否</v>
      </c>
    </row>
    <row r="13" ht="36" customHeight="1" spans="1:5">
      <c r="A13" s="284" t="s">
        <v>2955</v>
      </c>
      <c r="B13" s="285"/>
      <c r="C13" s="285"/>
      <c r="D13" s="286"/>
      <c r="E13" s="288" t="str">
        <f t="shared" si="0"/>
        <v>否</v>
      </c>
    </row>
    <row r="14" ht="36" customHeight="1" spans="1:5">
      <c r="A14" s="284" t="s">
        <v>2990</v>
      </c>
      <c r="B14" s="285"/>
      <c r="C14" s="285"/>
      <c r="D14" s="286"/>
      <c r="E14" s="288" t="str">
        <f t="shared" si="0"/>
        <v>否</v>
      </c>
    </row>
    <row r="15" ht="36" customHeight="1" spans="1:5">
      <c r="A15" s="289" t="s">
        <v>3087</v>
      </c>
      <c r="B15" s="290"/>
      <c r="C15" s="290"/>
      <c r="D15" s="291"/>
      <c r="E15" s="287" t="str">
        <f t="shared" si="0"/>
        <v>否</v>
      </c>
    </row>
    <row r="16" spans="1:1">
      <c r="A16" s="188" t="s">
        <v>2469</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5">
    <tabColor rgb="FF00B0F0"/>
  </sheetPr>
  <dimension ref="A1:E54"/>
  <sheetViews>
    <sheetView showGridLines="0" showZeros="0" view="pageBreakPreview" zoomScaleNormal="100" workbookViewId="0">
      <pane xSplit="1" ySplit="3" topLeftCell="B4" activePane="bottomRight" state="frozen"/>
      <selection/>
      <selection pane="topRight"/>
      <selection pane="bottomLeft"/>
      <selection pane="bottomRight" activeCell="C9" sqref="C9"/>
    </sheetView>
  </sheetViews>
  <sheetFormatPr defaultColWidth="9" defaultRowHeight="14.25" outlineLevelCol="4"/>
  <cols>
    <col min="1" max="1" width="50.775" style="244" customWidth="1"/>
    <col min="2" max="4" width="20.6333333333333" style="244" customWidth="1"/>
    <col min="5" max="5" width="4.21666666666667" style="244" hidden="1" customWidth="1"/>
    <col min="6" max="6" width="13.775" style="244"/>
    <col min="7" max="16384" width="9" style="244"/>
  </cols>
  <sheetData>
    <row r="1" ht="45" customHeight="1" spans="1:4">
      <c r="A1" s="189" t="s">
        <v>3088</v>
      </c>
      <c r="B1" s="189"/>
      <c r="C1" s="189"/>
      <c r="D1" s="189"/>
    </row>
    <row r="2" ht="20.1" customHeight="1" spans="1:4">
      <c r="A2" s="264"/>
      <c r="B2" s="265"/>
      <c r="C2" s="266"/>
      <c r="D2" s="267" t="s">
        <v>3089</v>
      </c>
    </row>
    <row r="3" ht="45" customHeight="1" spans="1:5">
      <c r="A3" s="216" t="s">
        <v>3090</v>
      </c>
      <c r="B3" s="112" t="s">
        <v>5</v>
      </c>
      <c r="C3" s="112" t="s">
        <v>6</v>
      </c>
      <c r="D3" s="112" t="s">
        <v>7</v>
      </c>
      <c r="E3" s="244" t="s">
        <v>138</v>
      </c>
    </row>
    <row r="4" ht="36" customHeight="1" spans="1:5">
      <c r="A4" s="184" t="s">
        <v>3091</v>
      </c>
      <c r="B4" s="268">
        <v>155</v>
      </c>
      <c r="C4" s="268">
        <v>150</v>
      </c>
      <c r="D4" s="141">
        <f>(C4-B4)/B4</f>
        <v>-0.032258064516129</v>
      </c>
      <c r="E4" s="269" t="str">
        <f t="shared" ref="E4:E41" si="0">IF(A4&lt;&gt;"",IF(SUM(B4:C4)&lt;&gt;0,"是","否"),"是")</f>
        <v>是</v>
      </c>
    </row>
    <row r="5" ht="36" customHeight="1" spans="1:5">
      <c r="A5" s="257" t="s">
        <v>3092</v>
      </c>
      <c r="B5" s="270"/>
      <c r="C5" s="271"/>
      <c r="D5" s="141"/>
      <c r="E5" s="269" t="str">
        <f t="shared" si="0"/>
        <v>否</v>
      </c>
    </row>
    <row r="6" ht="36" customHeight="1" spans="1:5">
      <c r="A6" s="257" t="s">
        <v>3093</v>
      </c>
      <c r="B6" s="270"/>
      <c r="C6" s="270"/>
      <c r="D6" s="141"/>
      <c r="E6" s="269" t="str">
        <f t="shared" si="0"/>
        <v>否</v>
      </c>
    </row>
    <row r="7" ht="36" customHeight="1" spans="1:5">
      <c r="A7" s="257" t="s">
        <v>3094</v>
      </c>
      <c r="B7" s="272"/>
      <c r="C7" s="271"/>
      <c r="D7" s="141"/>
      <c r="E7" s="269" t="str">
        <f t="shared" si="0"/>
        <v>否</v>
      </c>
    </row>
    <row r="8" ht="36" customHeight="1" spans="1:5">
      <c r="A8" s="257" t="s">
        <v>3095</v>
      </c>
      <c r="B8" s="270"/>
      <c r="C8" s="271"/>
      <c r="D8" s="141"/>
      <c r="E8" s="269" t="str">
        <f t="shared" si="0"/>
        <v>否</v>
      </c>
    </row>
    <row r="9" ht="36" customHeight="1" spans="1:5">
      <c r="A9" s="257" t="s">
        <v>3096</v>
      </c>
      <c r="B9" s="272"/>
      <c r="C9" s="271"/>
      <c r="D9" s="141"/>
      <c r="E9" s="269" t="str">
        <f t="shared" si="0"/>
        <v>否</v>
      </c>
    </row>
    <row r="10" ht="36" customHeight="1" spans="1:5">
      <c r="A10" s="257" t="s">
        <v>3097</v>
      </c>
      <c r="B10" s="270"/>
      <c r="C10" s="271"/>
      <c r="D10" s="141"/>
      <c r="E10" s="269" t="str">
        <f t="shared" si="0"/>
        <v>否</v>
      </c>
    </row>
    <row r="11" ht="36" customHeight="1" spans="1:5">
      <c r="A11" s="257" t="s">
        <v>3098</v>
      </c>
      <c r="B11" s="270"/>
      <c r="C11" s="271"/>
      <c r="D11" s="141"/>
      <c r="E11" s="269" t="str">
        <f t="shared" si="0"/>
        <v>否</v>
      </c>
    </row>
    <row r="12" ht="36" customHeight="1" spans="1:5">
      <c r="A12" s="257" t="s">
        <v>3099</v>
      </c>
      <c r="B12" s="270"/>
      <c r="C12" s="271"/>
      <c r="D12" s="141"/>
      <c r="E12" s="269" t="str">
        <f t="shared" si="0"/>
        <v>否</v>
      </c>
    </row>
    <row r="13" ht="36" customHeight="1" spans="1:5">
      <c r="A13" s="257" t="s">
        <v>3100</v>
      </c>
      <c r="B13" s="273"/>
      <c r="C13" s="270"/>
      <c r="D13" s="141"/>
      <c r="E13" s="269" t="str">
        <f t="shared" si="0"/>
        <v>否</v>
      </c>
    </row>
    <row r="14" ht="36" customHeight="1" spans="1:5">
      <c r="A14" s="257" t="s">
        <v>3101</v>
      </c>
      <c r="B14" s="273"/>
      <c r="C14" s="271"/>
      <c r="D14" s="141"/>
      <c r="E14" s="269" t="str">
        <f t="shared" si="0"/>
        <v>否</v>
      </c>
    </row>
    <row r="15" ht="36" customHeight="1" spans="1:5">
      <c r="A15" s="257" t="s">
        <v>3102</v>
      </c>
      <c r="B15" s="273"/>
      <c r="C15" s="274"/>
      <c r="D15" s="141"/>
      <c r="E15" s="269" t="str">
        <f t="shared" si="0"/>
        <v>否</v>
      </c>
    </row>
    <row r="16" ht="36" customHeight="1" spans="1:5">
      <c r="A16" s="257" t="s">
        <v>3103</v>
      </c>
      <c r="B16" s="273"/>
      <c r="C16" s="274"/>
      <c r="D16" s="141"/>
      <c r="E16" s="269" t="str">
        <f t="shared" si="0"/>
        <v>否</v>
      </c>
    </row>
    <row r="17" ht="36" customHeight="1" spans="1:5">
      <c r="A17" s="257" t="s">
        <v>3104</v>
      </c>
      <c r="B17" s="270"/>
      <c r="C17" s="271"/>
      <c r="D17" s="141"/>
      <c r="E17" s="269" t="str">
        <f t="shared" si="0"/>
        <v>否</v>
      </c>
    </row>
    <row r="18" ht="36" customHeight="1" spans="1:5">
      <c r="A18" s="257" t="s">
        <v>3105</v>
      </c>
      <c r="B18" s="273"/>
      <c r="C18" s="274"/>
      <c r="D18" s="141"/>
      <c r="E18" s="269" t="str">
        <f t="shared" si="0"/>
        <v>否</v>
      </c>
    </row>
    <row r="19" ht="36" customHeight="1" spans="1:5">
      <c r="A19" s="257" t="s">
        <v>3106</v>
      </c>
      <c r="B19" s="273"/>
      <c r="C19" s="274"/>
      <c r="D19" s="141"/>
      <c r="E19" s="269" t="str">
        <f t="shared" si="0"/>
        <v>否</v>
      </c>
    </row>
    <row r="20" ht="36" hidden="1" customHeight="1" spans="1:5">
      <c r="A20" s="257" t="s">
        <v>3107</v>
      </c>
      <c r="B20" s="270"/>
      <c r="C20" s="274"/>
      <c r="D20" s="141" t="str">
        <f>IF(B20&gt;0,C20/B20-1,IF(B20&lt;0,-(C20/B20-1),""))</f>
        <v/>
      </c>
      <c r="E20" s="269" t="str">
        <f t="shared" si="0"/>
        <v>否</v>
      </c>
    </row>
    <row r="21" ht="36" customHeight="1" spans="1:5">
      <c r="A21" s="257" t="s">
        <v>3108</v>
      </c>
      <c r="B21" s="273"/>
      <c r="C21" s="271"/>
      <c r="D21" s="141"/>
      <c r="E21" s="269" t="str">
        <f t="shared" si="0"/>
        <v>否</v>
      </c>
    </row>
    <row r="22" ht="36" customHeight="1" spans="1:5">
      <c r="A22" s="257" t="s">
        <v>3109</v>
      </c>
      <c r="B22" s="273">
        <v>155</v>
      </c>
      <c r="C22" s="271">
        <v>150</v>
      </c>
      <c r="D22" s="141">
        <f>(C22-B22)/B22</f>
        <v>-0.032258064516129</v>
      </c>
      <c r="E22" s="269" t="str">
        <f t="shared" si="0"/>
        <v>是</v>
      </c>
    </row>
    <row r="23" ht="36" customHeight="1" spans="1:5">
      <c r="A23" s="184" t="s">
        <v>3110</v>
      </c>
      <c r="B23" s="268"/>
      <c r="C23" s="268"/>
      <c r="D23" s="138"/>
      <c r="E23" s="269" t="str">
        <f t="shared" si="0"/>
        <v>否</v>
      </c>
    </row>
    <row r="24" ht="36" customHeight="1" spans="1:5">
      <c r="A24" s="200" t="s">
        <v>3111</v>
      </c>
      <c r="B24" s="273"/>
      <c r="C24" s="271"/>
      <c r="D24" s="141"/>
      <c r="E24" s="269" t="str">
        <f t="shared" si="0"/>
        <v>否</v>
      </c>
    </row>
    <row r="25" ht="36" customHeight="1" spans="1:5">
      <c r="A25" s="200" t="s">
        <v>3112</v>
      </c>
      <c r="B25" s="273"/>
      <c r="C25" s="271"/>
      <c r="D25" s="141"/>
      <c r="E25" s="269" t="str">
        <f t="shared" si="0"/>
        <v>否</v>
      </c>
    </row>
    <row r="26" ht="36" customHeight="1" spans="1:5">
      <c r="A26" s="200" t="s">
        <v>3113</v>
      </c>
      <c r="B26" s="273"/>
      <c r="C26" s="271"/>
      <c r="D26" s="141"/>
      <c r="E26" s="269" t="str">
        <f t="shared" si="0"/>
        <v>否</v>
      </c>
    </row>
    <row r="27" ht="36" customHeight="1" spans="1:5">
      <c r="A27" s="200" t="s">
        <v>3114</v>
      </c>
      <c r="B27" s="273"/>
      <c r="C27" s="271"/>
      <c r="D27" s="141"/>
      <c r="E27" s="269" t="str">
        <f t="shared" si="0"/>
        <v>否</v>
      </c>
    </row>
    <row r="28" ht="36" customHeight="1" spans="1:5">
      <c r="A28" s="184" t="s">
        <v>3115</v>
      </c>
      <c r="B28" s="268"/>
      <c r="C28" s="268"/>
      <c r="D28" s="138"/>
      <c r="E28" s="269" t="str">
        <f t="shared" si="0"/>
        <v>否</v>
      </c>
    </row>
    <row r="29" ht="36" customHeight="1" spans="1:5">
      <c r="A29" s="200" t="s">
        <v>3116</v>
      </c>
      <c r="B29" s="273"/>
      <c r="C29" s="271"/>
      <c r="D29" s="141"/>
      <c r="E29" s="269" t="str">
        <f t="shared" si="0"/>
        <v>否</v>
      </c>
    </row>
    <row r="30" ht="36" customHeight="1" spans="1:5">
      <c r="A30" s="200" t="s">
        <v>3117</v>
      </c>
      <c r="B30" s="270"/>
      <c r="C30" s="271"/>
      <c r="D30" s="141"/>
      <c r="E30" s="269" t="str">
        <f t="shared" si="0"/>
        <v>否</v>
      </c>
    </row>
    <row r="31" ht="36" customHeight="1" spans="1:5">
      <c r="A31" s="200" t="s">
        <v>3118</v>
      </c>
      <c r="B31" s="273"/>
      <c r="C31" s="271"/>
      <c r="D31" s="141"/>
      <c r="E31" s="269" t="str">
        <f t="shared" si="0"/>
        <v>否</v>
      </c>
    </row>
    <row r="32" ht="36" customHeight="1" spans="1:5">
      <c r="A32" s="184" t="s">
        <v>3119</v>
      </c>
      <c r="B32" s="268"/>
      <c r="C32" s="268"/>
      <c r="D32" s="138"/>
      <c r="E32" s="269" t="str">
        <f t="shared" si="0"/>
        <v>否</v>
      </c>
    </row>
    <row r="33" ht="36" customHeight="1" spans="1:5">
      <c r="A33" s="200" t="s">
        <v>3120</v>
      </c>
      <c r="B33" s="270"/>
      <c r="C33" s="275"/>
      <c r="D33" s="141"/>
      <c r="E33" s="269" t="str">
        <f t="shared" si="0"/>
        <v>否</v>
      </c>
    </row>
    <row r="34" ht="36" customHeight="1" spans="1:5">
      <c r="A34" s="200" t="s">
        <v>3121</v>
      </c>
      <c r="B34" s="273"/>
      <c r="C34" s="275"/>
      <c r="D34" s="141"/>
      <c r="E34" s="269" t="str">
        <f t="shared" si="0"/>
        <v>否</v>
      </c>
    </row>
    <row r="35" ht="36" customHeight="1" spans="1:5">
      <c r="A35" s="200" t="s">
        <v>3122</v>
      </c>
      <c r="B35" s="273"/>
      <c r="C35" s="274"/>
      <c r="D35" s="141"/>
      <c r="E35" s="269" t="str">
        <f t="shared" si="0"/>
        <v>否</v>
      </c>
    </row>
    <row r="36" ht="36" customHeight="1" spans="1:5">
      <c r="A36" s="184" t="s">
        <v>3123</v>
      </c>
      <c r="B36" s="276"/>
      <c r="C36" s="277"/>
      <c r="D36" s="138"/>
      <c r="E36" s="269" t="str">
        <f t="shared" si="0"/>
        <v>否</v>
      </c>
    </row>
    <row r="37" ht="36" customHeight="1" spans="1:5">
      <c r="A37" s="236" t="s">
        <v>3124</v>
      </c>
      <c r="B37" s="268">
        <v>155</v>
      </c>
      <c r="C37" s="268">
        <v>150</v>
      </c>
      <c r="D37" s="138">
        <f t="shared" ref="D36:D38" si="1">(C37-B37)/B37</f>
        <v>-0.032258064516129</v>
      </c>
      <c r="E37" s="269" t="str">
        <f t="shared" si="0"/>
        <v>是</v>
      </c>
    </row>
    <row r="38" ht="36" customHeight="1" spans="1:5">
      <c r="A38" s="278" t="s">
        <v>60</v>
      </c>
      <c r="B38" s="270">
        <v>32</v>
      </c>
      <c r="C38" s="275">
        <v>32</v>
      </c>
      <c r="D38" s="138">
        <f t="shared" si="1"/>
        <v>0</v>
      </c>
      <c r="E38" s="269" t="str">
        <f t="shared" si="0"/>
        <v>是</v>
      </c>
    </row>
    <row r="39" ht="36" customHeight="1" spans="1:5">
      <c r="A39" s="238" t="s">
        <v>3125</v>
      </c>
      <c r="B39" s="268"/>
      <c r="C39" s="277"/>
      <c r="D39" s="138"/>
      <c r="E39" s="269" t="str">
        <f t="shared" si="0"/>
        <v>否</v>
      </c>
    </row>
    <row r="40" ht="36" hidden="1" customHeight="1" spans="1:5">
      <c r="A40" s="278" t="s">
        <v>3126</v>
      </c>
      <c r="B40" s="270"/>
      <c r="C40" s="275"/>
      <c r="D40" s="138"/>
      <c r="E40" s="269" t="str">
        <f t="shared" si="0"/>
        <v>否</v>
      </c>
    </row>
    <row r="41" ht="36" customHeight="1" spans="1:5">
      <c r="A41" s="236" t="s">
        <v>69</v>
      </c>
      <c r="B41" s="268">
        <f>B37+B38</f>
        <v>187</v>
      </c>
      <c r="C41" s="268">
        <f>C37+C39+C38</f>
        <v>182</v>
      </c>
      <c r="D41" s="138">
        <f>(C41-B41)/B41</f>
        <v>-0.0267379679144385</v>
      </c>
      <c r="E41" s="269" t="str">
        <f t="shared" si="0"/>
        <v>是</v>
      </c>
    </row>
    <row r="42" spans="2:2">
      <c r="B42" s="263"/>
    </row>
    <row r="43" spans="2:3">
      <c r="B43" s="263"/>
      <c r="C43" s="263"/>
    </row>
    <row r="44" spans="2:2">
      <c r="B44" s="263"/>
    </row>
    <row r="45" spans="2:3">
      <c r="B45" s="263"/>
      <c r="C45" s="263"/>
    </row>
    <row r="46" spans="2:2">
      <c r="B46" s="263"/>
    </row>
    <row r="47" spans="2:2">
      <c r="B47" s="263"/>
    </row>
    <row r="48" spans="2:3">
      <c r="B48" s="263"/>
      <c r="C48" s="263"/>
    </row>
    <row r="49" spans="2:2">
      <c r="B49" s="263"/>
    </row>
    <row r="50" spans="2:2">
      <c r="B50" s="263"/>
    </row>
    <row r="51" spans="2:2">
      <c r="B51" s="263"/>
    </row>
    <row r="52" spans="2:2">
      <c r="B52" s="263"/>
    </row>
    <row r="53" spans="2:3">
      <c r="B53" s="263"/>
      <c r="C53" s="263"/>
    </row>
    <row r="54" spans="2:2">
      <c r="B54" s="263"/>
    </row>
  </sheetData>
  <autoFilter xmlns:etc="http://www.wps.cn/officeDocument/2017/etCustomData" ref="A3:E41" etc:filterBottomFollowUsedRange="0">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6">
    <tabColor rgb="FF00B0F0"/>
  </sheetPr>
  <dimension ref="A1:E41"/>
  <sheetViews>
    <sheetView showGridLines="0" showZeros="0" view="pageBreakPreview" zoomScaleNormal="100" workbookViewId="0">
      <pane xSplit="1" ySplit="3" topLeftCell="B19" activePane="bottomRight" state="frozen"/>
      <selection/>
      <selection pane="topRight"/>
      <selection pane="bottomLeft"/>
      <selection pane="bottomRight" activeCell="C27" sqref="C27"/>
    </sheetView>
  </sheetViews>
  <sheetFormatPr defaultColWidth="9" defaultRowHeight="14.25" outlineLevelCol="4"/>
  <cols>
    <col min="1" max="1" width="50.775" style="209" customWidth="1"/>
    <col min="2" max="2" width="20.6333333333333" style="209" customWidth="1"/>
    <col min="3" max="3" width="20.6333333333333" style="244" customWidth="1"/>
    <col min="4" max="4" width="20.6333333333333" style="209" customWidth="1"/>
    <col min="5" max="5" width="4.775" style="209" hidden="1" customWidth="1"/>
    <col min="6" max="16384" width="9" style="209"/>
  </cols>
  <sheetData>
    <row r="1" ht="45" customHeight="1" spans="1:5">
      <c r="A1" s="245" t="s">
        <v>3127</v>
      </c>
      <c r="B1" s="245"/>
      <c r="C1" s="245"/>
      <c r="D1" s="245"/>
      <c r="E1" s="246"/>
    </row>
    <row r="2" ht="20.1" customHeight="1" spans="1:5">
      <c r="A2" s="247"/>
      <c r="B2" s="247"/>
      <c r="C2" s="247"/>
      <c r="D2" s="248" t="s">
        <v>2</v>
      </c>
      <c r="E2" s="249"/>
    </row>
    <row r="3" ht="45" customHeight="1" spans="1:5">
      <c r="A3" s="250" t="s">
        <v>4</v>
      </c>
      <c r="B3" s="193" t="s">
        <v>5</v>
      </c>
      <c r="C3" s="193" t="s">
        <v>6</v>
      </c>
      <c r="D3" s="193" t="s">
        <v>7</v>
      </c>
      <c r="E3" s="251" t="s">
        <v>138</v>
      </c>
    </row>
    <row r="4" ht="35.1" customHeight="1" spans="1:5">
      <c r="A4" s="184" t="s">
        <v>3128</v>
      </c>
      <c r="B4" s="252">
        <v>32</v>
      </c>
      <c r="C4" s="252">
        <v>32</v>
      </c>
      <c r="D4" s="138"/>
      <c r="E4" s="253" t="str">
        <f t="shared" ref="E4:E28" si="0">IF(A4&lt;&gt;"",IF(SUM(B4:C4)&lt;&gt;0,"是","否"),"是")</f>
        <v>是</v>
      </c>
    </row>
    <row r="5" ht="35.1" customHeight="1" spans="1:5">
      <c r="A5" s="185" t="s">
        <v>3129</v>
      </c>
      <c r="B5" s="254"/>
      <c r="C5" s="254"/>
      <c r="D5" s="220"/>
      <c r="E5" s="253" t="str">
        <f t="shared" si="0"/>
        <v>否</v>
      </c>
    </row>
    <row r="6" ht="35.1" customHeight="1" spans="1:5">
      <c r="A6" s="185" t="s">
        <v>3130</v>
      </c>
      <c r="B6" s="254"/>
      <c r="C6" s="254"/>
      <c r="D6" s="220"/>
      <c r="E6" s="253" t="str">
        <f t="shared" si="0"/>
        <v>否</v>
      </c>
    </row>
    <row r="7" ht="35.1" customHeight="1" spans="1:5">
      <c r="A7" s="185" t="s">
        <v>3131</v>
      </c>
      <c r="B7" s="254">
        <v>32</v>
      </c>
      <c r="C7" s="254">
        <v>32</v>
      </c>
      <c r="D7" s="220"/>
      <c r="E7" s="253" t="str">
        <f t="shared" si="0"/>
        <v>是</v>
      </c>
    </row>
    <row r="8" ht="35.1" customHeight="1" spans="1:5">
      <c r="A8" s="185" t="s">
        <v>3132</v>
      </c>
      <c r="B8" s="254"/>
      <c r="C8" s="254"/>
      <c r="D8" s="220"/>
      <c r="E8" s="253" t="str">
        <f t="shared" si="0"/>
        <v>否</v>
      </c>
    </row>
    <row r="9" ht="35.1" hidden="1" customHeight="1" spans="1:5">
      <c r="A9" s="185" t="s">
        <v>3133</v>
      </c>
      <c r="B9" s="255"/>
      <c r="C9" s="255"/>
      <c r="D9" s="220" t="str">
        <f>IF(B9&gt;0,C9/B9-1,IF(B9&lt;0,-(C9/B9-1),""))</f>
        <v/>
      </c>
      <c r="E9" s="253" t="str">
        <f t="shared" si="0"/>
        <v>否</v>
      </c>
    </row>
    <row r="10" ht="35.1" customHeight="1" spans="1:5">
      <c r="A10" s="185" t="s">
        <v>3134</v>
      </c>
      <c r="B10" s="254"/>
      <c r="C10" s="254"/>
      <c r="D10" s="220"/>
      <c r="E10" s="253" t="str">
        <f t="shared" si="0"/>
        <v>否</v>
      </c>
    </row>
    <row r="11" ht="35.1" customHeight="1" spans="1:5">
      <c r="A11" s="184" t="s">
        <v>3135</v>
      </c>
      <c r="B11" s="256"/>
      <c r="C11" s="256"/>
      <c r="D11" s="235"/>
      <c r="E11" s="253" t="str">
        <f t="shared" si="0"/>
        <v>否</v>
      </c>
    </row>
    <row r="12" ht="35.1" customHeight="1" spans="1:5">
      <c r="A12" s="185" t="s">
        <v>3136</v>
      </c>
      <c r="B12" s="254"/>
      <c r="C12" s="254"/>
      <c r="D12" s="220"/>
      <c r="E12" s="253" t="str">
        <f t="shared" si="0"/>
        <v>否</v>
      </c>
    </row>
    <row r="13" ht="35.1" customHeight="1" spans="1:5">
      <c r="A13" s="185" t="s">
        <v>3137</v>
      </c>
      <c r="B13" s="254"/>
      <c r="C13" s="254"/>
      <c r="D13" s="220"/>
      <c r="E13" s="253" t="str">
        <f t="shared" si="0"/>
        <v>否</v>
      </c>
    </row>
    <row r="14" ht="35.1" hidden="1" customHeight="1" spans="1:5">
      <c r="A14" s="185" t="s">
        <v>3138</v>
      </c>
      <c r="B14" s="255"/>
      <c r="C14" s="255"/>
      <c r="D14" s="220" t="str">
        <f>IF(B14&gt;0,C14/B14-1,IF(B14&lt;0,-(C14/B14-1),""))</f>
        <v/>
      </c>
      <c r="E14" s="253" t="str">
        <f t="shared" si="0"/>
        <v>否</v>
      </c>
    </row>
    <row r="15" ht="35.1" hidden="1" customHeight="1" spans="1:5">
      <c r="A15" s="185" t="s">
        <v>3139</v>
      </c>
      <c r="B15" s="255"/>
      <c r="C15" s="255"/>
      <c r="D15" s="220" t="str">
        <f>IF(B15&gt;0,C15/B15-1,IF(B15&lt;0,-(C15/B15-1),""))</f>
        <v/>
      </c>
      <c r="E15" s="253" t="str">
        <f t="shared" si="0"/>
        <v>否</v>
      </c>
    </row>
    <row r="16" ht="35.1" customHeight="1" spans="1:5">
      <c r="A16" s="185" t="s">
        <v>3140</v>
      </c>
      <c r="B16" s="254"/>
      <c r="C16" s="254"/>
      <c r="D16" s="220"/>
      <c r="E16" s="253" t="str">
        <f t="shared" si="0"/>
        <v>否</v>
      </c>
    </row>
    <row r="17" s="243" customFormat="1" ht="35.1" customHeight="1" spans="1:5">
      <c r="A17" s="184" t="s">
        <v>3141</v>
      </c>
      <c r="B17" s="256"/>
      <c r="C17" s="256"/>
      <c r="D17" s="235"/>
      <c r="E17" s="253" t="str">
        <f t="shared" si="0"/>
        <v>否</v>
      </c>
    </row>
    <row r="18" ht="35.1" customHeight="1" spans="1:5">
      <c r="A18" s="185" t="s">
        <v>3142</v>
      </c>
      <c r="B18" s="254"/>
      <c r="C18" s="254"/>
      <c r="D18" s="235"/>
      <c r="E18" s="253" t="str">
        <f t="shared" si="0"/>
        <v>否</v>
      </c>
    </row>
    <row r="19" ht="35.1" customHeight="1" spans="1:5">
      <c r="A19" s="184" t="s">
        <v>3143</v>
      </c>
      <c r="B19" s="256"/>
      <c r="C19" s="256"/>
      <c r="D19" s="235"/>
      <c r="E19" s="253" t="str">
        <f t="shared" si="0"/>
        <v>否</v>
      </c>
    </row>
    <row r="20" ht="35.1" customHeight="1" spans="1:5">
      <c r="A20" s="257" t="s">
        <v>3144</v>
      </c>
      <c r="B20" s="254"/>
      <c r="C20" s="254"/>
      <c r="D20" s="220"/>
      <c r="E20" s="253" t="str">
        <f t="shared" si="0"/>
        <v>否</v>
      </c>
    </row>
    <row r="21" ht="35.1" customHeight="1" spans="1:5">
      <c r="A21" s="184" t="s">
        <v>3145</v>
      </c>
      <c r="B21" s="256"/>
      <c r="C21" s="256"/>
      <c r="D21" s="235"/>
      <c r="E21" s="253" t="str">
        <f t="shared" si="0"/>
        <v>否</v>
      </c>
    </row>
    <row r="22" ht="33" customHeight="1" spans="1:5">
      <c r="A22" s="185" t="s">
        <v>3146</v>
      </c>
      <c r="B22" s="254"/>
      <c r="C22" s="254"/>
      <c r="D22" s="235"/>
      <c r="E22" s="253" t="str">
        <f t="shared" si="0"/>
        <v>否</v>
      </c>
    </row>
    <row r="23" ht="35.1" customHeight="1" spans="1:5">
      <c r="A23" s="236" t="s">
        <v>3147</v>
      </c>
      <c r="B23" s="256">
        <v>32</v>
      </c>
      <c r="C23" s="256">
        <v>32</v>
      </c>
      <c r="D23" s="235">
        <f>(C23-B23)/B23</f>
        <v>0</v>
      </c>
      <c r="E23" s="253" t="str">
        <f t="shared" si="0"/>
        <v>是</v>
      </c>
    </row>
    <row r="24" ht="35.1" customHeight="1" spans="1:5">
      <c r="A24" s="258" t="s">
        <v>122</v>
      </c>
      <c r="B24" s="256">
        <v>155</v>
      </c>
      <c r="C24" s="256">
        <v>150</v>
      </c>
      <c r="D24" s="235">
        <f>(C24-B24)/B24</f>
        <v>-0.032258064516129</v>
      </c>
      <c r="E24" s="253" t="str">
        <f t="shared" si="0"/>
        <v>是</v>
      </c>
    </row>
    <row r="25" ht="35.1" hidden="1" customHeight="1" spans="1:5">
      <c r="A25" s="259" t="s">
        <v>3148</v>
      </c>
      <c r="B25" s="255"/>
      <c r="C25" s="255"/>
      <c r="D25" s="235"/>
      <c r="E25" s="253" t="str">
        <f t="shared" si="0"/>
        <v>否</v>
      </c>
    </row>
    <row r="26" ht="35.1" customHeight="1" spans="1:5">
      <c r="A26" s="260" t="s">
        <v>3149</v>
      </c>
      <c r="B26" s="254">
        <v>155</v>
      </c>
      <c r="C26" s="254">
        <v>150</v>
      </c>
      <c r="D26" s="235">
        <f>(C26-B26)/B26</f>
        <v>-0.032258064516129</v>
      </c>
      <c r="E26" s="253" t="str">
        <f t="shared" si="0"/>
        <v>是</v>
      </c>
    </row>
    <row r="27" ht="35.1" customHeight="1" spans="1:5">
      <c r="A27" s="261" t="s">
        <v>3150</v>
      </c>
      <c r="B27" s="256"/>
      <c r="C27" s="256"/>
      <c r="D27" s="235"/>
      <c r="E27" s="253" t="str">
        <f t="shared" si="0"/>
        <v>否</v>
      </c>
    </row>
    <row r="28" ht="35.1" customHeight="1" spans="1:5">
      <c r="A28" s="201" t="s">
        <v>130</v>
      </c>
      <c r="B28" s="256">
        <v>187</v>
      </c>
      <c r="C28" s="256">
        <v>182</v>
      </c>
      <c r="D28" s="235">
        <f>(C28-B28)/B28</f>
        <v>-0.0267379679144385</v>
      </c>
      <c r="E28" s="253" t="str">
        <f t="shared" si="0"/>
        <v>是</v>
      </c>
    </row>
    <row r="29" ht="18.75" spans="2:4">
      <c r="B29" s="241"/>
      <c r="D29" s="262"/>
    </row>
    <row r="30" spans="2:3">
      <c r="B30" s="241"/>
      <c r="C30" s="263"/>
    </row>
    <row r="31" spans="2:2">
      <c r="B31" s="241"/>
    </row>
    <row r="32" spans="2:3">
      <c r="B32" s="241"/>
      <c r="C32" s="263"/>
    </row>
    <row r="33" spans="2:2">
      <c r="B33" s="241"/>
    </row>
    <row r="34" spans="2:2">
      <c r="B34" s="241"/>
    </row>
    <row r="35" spans="2:3">
      <c r="B35" s="241"/>
      <c r="C35" s="263"/>
    </row>
    <row r="36" spans="2:2">
      <c r="B36" s="241"/>
    </row>
    <row r="37" spans="2:2">
      <c r="B37" s="241"/>
    </row>
    <row r="38" spans="2:2">
      <c r="B38" s="241"/>
    </row>
    <row r="39" spans="2:2">
      <c r="B39" s="241"/>
    </row>
    <row r="40" spans="2:3">
      <c r="B40" s="241"/>
      <c r="C40" s="263"/>
    </row>
    <row r="41" spans="2:2">
      <c r="B41" s="241"/>
    </row>
  </sheetData>
  <autoFilter xmlns:etc="http://www.wps.cn/officeDocument/2017/etCustomData" ref="A3:E28" etc:filterBottomFollowUsedRange="0">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5:D29">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7">
    <tabColor rgb="FF00B0F0"/>
  </sheetPr>
  <dimension ref="A1:E48"/>
  <sheetViews>
    <sheetView showGridLines="0" showZeros="0" view="pageBreakPreview" zoomScaleNormal="100" workbookViewId="0">
      <pane xSplit="1" ySplit="3" topLeftCell="C4" activePane="bottomRight" state="frozen"/>
      <selection/>
      <selection pane="topRight"/>
      <selection pane="bottomLeft"/>
      <selection pane="bottomRight" activeCell="G12" sqref="G12"/>
    </sheetView>
  </sheetViews>
  <sheetFormatPr defaultColWidth="9" defaultRowHeight="20.25" outlineLevelCol="4"/>
  <cols>
    <col min="1" max="1" width="52.6666666666667" style="209" customWidth="1"/>
    <col min="2" max="2" width="20.6333333333333" style="209" customWidth="1"/>
    <col min="3" max="3" width="20.6333333333333" style="210" customWidth="1"/>
    <col min="4" max="4" width="20.6333333333333" style="209" customWidth="1"/>
    <col min="5" max="5" width="4.44166666666667" style="209" hidden="1" customWidth="1"/>
    <col min="6" max="16384" width="9" style="209"/>
  </cols>
  <sheetData>
    <row r="1" ht="45" customHeight="1" spans="1:4">
      <c r="A1" s="211" t="s">
        <v>3151</v>
      </c>
      <c r="B1" s="211"/>
      <c r="C1" s="212"/>
      <c r="D1" s="211"/>
    </row>
    <row r="2" ht="20.1" customHeight="1" spans="1:4">
      <c r="A2" s="213"/>
      <c r="B2" s="213"/>
      <c r="C2" s="214"/>
      <c r="D2" s="215" t="s">
        <v>2</v>
      </c>
    </row>
    <row r="3" ht="45" customHeight="1" spans="1:5">
      <c r="A3" s="216" t="s">
        <v>3090</v>
      </c>
      <c r="B3" s="193" t="s">
        <v>5</v>
      </c>
      <c r="C3" s="193" t="s">
        <v>6</v>
      </c>
      <c r="D3" s="193" t="s">
        <v>7</v>
      </c>
      <c r="E3" s="209" t="s">
        <v>138</v>
      </c>
    </row>
    <row r="4" ht="36" customHeight="1" spans="1:5">
      <c r="A4" s="184" t="s">
        <v>3152</v>
      </c>
      <c r="B4" s="115">
        <v>155</v>
      </c>
      <c r="C4" s="217">
        <v>150</v>
      </c>
      <c r="D4" s="138">
        <f>(C4-B4)/B4</f>
        <v>-0.032258064516129</v>
      </c>
      <c r="E4" s="166" t="str">
        <f t="shared" ref="E4:E35" si="0">IF(A4&lt;&gt;"",IF(SUM(B4:C4)&lt;&gt;0,"是","否"),"是")</f>
        <v>是</v>
      </c>
    </row>
    <row r="5" ht="36" customHeight="1" spans="1:5">
      <c r="A5" s="200" t="s">
        <v>3092</v>
      </c>
      <c r="B5" s="115"/>
      <c r="C5" s="218"/>
      <c r="D5" s="138"/>
      <c r="E5" s="166" t="str">
        <f t="shared" si="0"/>
        <v>否</v>
      </c>
    </row>
    <row r="6" ht="36" hidden="1" customHeight="1" spans="1:5">
      <c r="A6" s="200" t="s">
        <v>3093</v>
      </c>
      <c r="B6" s="195"/>
      <c r="C6" s="219"/>
      <c r="D6" s="220" t="str">
        <f>IF(B6&gt;0,C6/B6-1,IF(B6&lt;0,-(C6/B6-1),""))</f>
        <v/>
      </c>
      <c r="E6" s="166" t="str">
        <f t="shared" si="0"/>
        <v>否</v>
      </c>
    </row>
    <row r="7" ht="36" customHeight="1" spans="1:5">
      <c r="A7" s="200" t="s">
        <v>3094</v>
      </c>
      <c r="B7" s="221"/>
      <c r="C7" s="218"/>
      <c r="D7" s="138"/>
      <c r="E7" s="166" t="str">
        <f t="shared" si="0"/>
        <v>否</v>
      </c>
    </row>
    <row r="8" ht="36" hidden="1" customHeight="1" spans="1:5">
      <c r="A8" s="200" t="s">
        <v>3095</v>
      </c>
      <c r="B8" s="222"/>
      <c r="C8" s="219">
        <v>0</v>
      </c>
      <c r="D8" s="220" t="str">
        <f>IF(B8&gt;0,C8/B8-1,IF(B8&lt;0,-(C8/B8-1),""))</f>
        <v/>
      </c>
      <c r="E8" s="166" t="str">
        <f t="shared" si="0"/>
        <v>否</v>
      </c>
    </row>
    <row r="9" ht="36" customHeight="1" spans="1:5">
      <c r="A9" s="200" t="s">
        <v>3096</v>
      </c>
      <c r="B9" s="221"/>
      <c r="C9" s="218"/>
      <c r="D9" s="138"/>
      <c r="E9" s="166" t="str">
        <f t="shared" si="0"/>
        <v>否</v>
      </c>
    </row>
    <row r="10" ht="36" customHeight="1" spans="1:5">
      <c r="A10" s="200" t="s">
        <v>3099</v>
      </c>
      <c r="B10" s="223"/>
      <c r="C10" s="218"/>
      <c r="D10" s="138"/>
      <c r="E10" s="166" t="str">
        <f t="shared" si="0"/>
        <v>否</v>
      </c>
    </row>
    <row r="11" ht="36" customHeight="1" spans="1:5">
      <c r="A11" s="200" t="s">
        <v>3100</v>
      </c>
      <c r="B11" s="223"/>
      <c r="C11" s="224"/>
      <c r="D11" s="138"/>
      <c r="E11" s="166" t="str">
        <f t="shared" si="0"/>
        <v>否</v>
      </c>
    </row>
    <row r="12" ht="36" customHeight="1" spans="1:5">
      <c r="A12" s="200" t="s">
        <v>3101</v>
      </c>
      <c r="B12" s="221"/>
      <c r="C12" s="225"/>
      <c r="D12" s="138"/>
      <c r="E12" s="166" t="str">
        <f t="shared" si="0"/>
        <v>否</v>
      </c>
    </row>
    <row r="13" ht="36" customHeight="1" spans="1:5">
      <c r="A13" s="200" t="s">
        <v>3102</v>
      </c>
      <c r="B13" s="221"/>
      <c r="C13" s="218"/>
      <c r="D13" s="138"/>
      <c r="E13" s="166" t="str">
        <f t="shared" si="0"/>
        <v>否</v>
      </c>
    </row>
    <row r="14" ht="36" customHeight="1" spans="1:5">
      <c r="A14" s="200" t="s">
        <v>3098</v>
      </c>
      <c r="B14" s="221"/>
      <c r="C14" s="218"/>
      <c r="D14" s="138"/>
      <c r="E14" s="166" t="str">
        <f t="shared" si="0"/>
        <v>否</v>
      </c>
    </row>
    <row r="15" ht="36" customHeight="1" spans="1:5">
      <c r="A15" s="200" t="s">
        <v>3153</v>
      </c>
      <c r="B15" s="221"/>
      <c r="C15" s="224"/>
      <c r="D15" s="138"/>
      <c r="E15" s="166" t="str">
        <f t="shared" si="0"/>
        <v>否</v>
      </c>
    </row>
    <row r="16" ht="36" customHeight="1" spans="1:5">
      <c r="A16" s="200" t="s">
        <v>3104</v>
      </c>
      <c r="B16" s="221"/>
      <c r="C16" s="218"/>
      <c r="D16" s="138"/>
      <c r="E16" s="166" t="str">
        <f t="shared" si="0"/>
        <v>否</v>
      </c>
    </row>
    <row r="17" ht="36" customHeight="1" spans="1:5">
      <c r="A17" s="200" t="s">
        <v>3105</v>
      </c>
      <c r="B17" s="221"/>
      <c r="C17" s="218"/>
      <c r="D17" s="138"/>
      <c r="E17" s="166" t="str">
        <f t="shared" si="0"/>
        <v>否</v>
      </c>
    </row>
    <row r="18" ht="36" customHeight="1" spans="1:5">
      <c r="A18" s="200" t="s">
        <v>3106</v>
      </c>
      <c r="B18" s="221"/>
      <c r="C18" s="218"/>
      <c r="D18" s="138"/>
      <c r="E18" s="166" t="str">
        <f t="shared" si="0"/>
        <v>否</v>
      </c>
    </row>
    <row r="19" ht="36" hidden="1" customHeight="1" spans="1:5">
      <c r="A19" s="200" t="s">
        <v>3108</v>
      </c>
      <c r="B19" s="222"/>
      <c r="C19" s="219"/>
      <c r="D19" s="220" t="str">
        <f t="shared" ref="D19:D27" si="1">IF(B19&gt;0,C19/B19-1,IF(B19&lt;0,-(C19/B19-1),""))</f>
        <v/>
      </c>
      <c r="E19" s="166" t="str">
        <f t="shared" si="0"/>
        <v>否</v>
      </c>
    </row>
    <row r="20" ht="36" customHeight="1" spans="1:5">
      <c r="A20" s="200" t="s">
        <v>3109</v>
      </c>
      <c r="B20" s="221">
        <v>155</v>
      </c>
      <c r="C20" s="218">
        <v>150</v>
      </c>
      <c r="D20" s="138">
        <f>(C20-B20)/B20</f>
        <v>-0.032258064516129</v>
      </c>
      <c r="E20" s="166" t="str">
        <f t="shared" si="0"/>
        <v>是</v>
      </c>
    </row>
    <row r="21" ht="36" customHeight="1" spans="1:5">
      <c r="A21" s="184" t="s">
        <v>3154</v>
      </c>
      <c r="B21" s="226"/>
      <c r="C21" s="226"/>
      <c r="D21" s="227"/>
      <c r="E21" s="166" t="str">
        <f t="shared" si="0"/>
        <v>否</v>
      </c>
    </row>
    <row r="22" ht="36" customHeight="1" spans="1:5">
      <c r="A22" s="200" t="s">
        <v>3111</v>
      </c>
      <c r="B22" s="228"/>
      <c r="C22" s="228"/>
      <c r="D22" s="229"/>
      <c r="E22" s="166" t="str">
        <f t="shared" si="0"/>
        <v>否</v>
      </c>
    </row>
    <row r="23" ht="36" hidden="1" customHeight="1" spans="1:5">
      <c r="A23" s="200" t="s">
        <v>3112</v>
      </c>
      <c r="B23" s="228">
        <v>0</v>
      </c>
      <c r="C23" s="230"/>
      <c r="D23" s="229" t="str">
        <f t="shared" si="1"/>
        <v/>
      </c>
      <c r="E23" s="166" t="str">
        <f t="shared" si="0"/>
        <v>否</v>
      </c>
    </row>
    <row r="24" ht="36" hidden="1" customHeight="1" spans="1:5">
      <c r="A24" s="184" t="s">
        <v>3155</v>
      </c>
      <c r="B24" s="194"/>
      <c r="C24" s="231">
        <f>SUM(C25:C27)</f>
        <v>0</v>
      </c>
      <c r="D24" s="220" t="str">
        <f t="shared" si="1"/>
        <v/>
      </c>
      <c r="E24" s="166" t="str">
        <f t="shared" si="0"/>
        <v>否</v>
      </c>
    </row>
    <row r="25" ht="36" hidden="1" customHeight="1" spans="1:5">
      <c r="A25" s="200" t="s">
        <v>3156</v>
      </c>
      <c r="B25" s="195"/>
      <c r="C25" s="232"/>
      <c r="D25" s="220" t="str">
        <f t="shared" si="1"/>
        <v/>
      </c>
      <c r="E25" s="166" t="str">
        <f t="shared" si="0"/>
        <v>否</v>
      </c>
    </row>
    <row r="26" ht="36" hidden="1" customHeight="1" spans="1:5">
      <c r="A26" s="200" t="s">
        <v>3157</v>
      </c>
      <c r="B26" s="195"/>
      <c r="C26" s="232"/>
      <c r="D26" s="220" t="str">
        <f t="shared" si="1"/>
        <v/>
      </c>
      <c r="E26" s="166" t="str">
        <f t="shared" si="0"/>
        <v>否</v>
      </c>
    </row>
    <row r="27" ht="36" hidden="1" customHeight="1" spans="1:5">
      <c r="A27" s="200" t="s">
        <v>3158</v>
      </c>
      <c r="B27" s="118"/>
      <c r="C27" s="230">
        <f>SUM(C28:C29)</f>
        <v>0</v>
      </c>
      <c r="D27" s="220" t="str">
        <f t="shared" si="1"/>
        <v/>
      </c>
      <c r="E27" s="166" t="str">
        <f t="shared" si="0"/>
        <v>否</v>
      </c>
    </row>
    <row r="28" ht="36" customHeight="1" spans="1:5">
      <c r="A28" s="184" t="s">
        <v>3159</v>
      </c>
      <c r="B28" s="194"/>
      <c r="C28" s="194"/>
      <c r="D28" s="227"/>
      <c r="E28" s="166" t="str">
        <f t="shared" si="0"/>
        <v>否</v>
      </c>
    </row>
    <row r="29" ht="36" customHeight="1" spans="1:5">
      <c r="A29" s="200" t="s">
        <v>3121</v>
      </c>
      <c r="B29" s="118"/>
      <c r="C29" s="233"/>
      <c r="D29" s="220"/>
      <c r="E29" s="166" t="str">
        <f t="shared" si="0"/>
        <v>否</v>
      </c>
    </row>
    <row r="30" ht="36" customHeight="1" spans="1:5">
      <c r="A30" s="184" t="s">
        <v>3160</v>
      </c>
      <c r="B30" s="206"/>
      <c r="C30" s="234"/>
      <c r="D30" s="235"/>
      <c r="E30" s="166" t="str">
        <f t="shared" si="0"/>
        <v>否</v>
      </c>
    </row>
    <row r="31" ht="36" customHeight="1" spans="1:5">
      <c r="A31" s="236" t="s">
        <v>3161</v>
      </c>
      <c r="B31" s="115">
        <v>155</v>
      </c>
      <c r="C31" s="115">
        <v>150</v>
      </c>
      <c r="D31" s="235">
        <f t="shared" ref="D30:D32" si="2">(C31-B31)/B31</f>
        <v>-0.032258064516129</v>
      </c>
      <c r="E31" s="166" t="str">
        <f t="shared" si="0"/>
        <v>是</v>
      </c>
    </row>
    <row r="32" ht="36" customHeight="1" spans="1:5">
      <c r="A32" s="237" t="s">
        <v>60</v>
      </c>
      <c r="B32" s="194">
        <v>32</v>
      </c>
      <c r="C32" s="194">
        <v>32</v>
      </c>
      <c r="D32" s="235">
        <f t="shared" si="2"/>
        <v>0</v>
      </c>
      <c r="E32" s="166" t="str">
        <f t="shared" si="0"/>
        <v>是</v>
      </c>
    </row>
    <row r="33" ht="36" customHeight="1" spans="1:5">
      <c r="A33" s="238" t="s">
        <v>3125</v>
      </c>
      <c r="B33" s="239"/>
      <c r="C33" s="194"/>
      <c r="D33" s="235"/>
      <c r="E33" s="166" t="str">
        <f t="shared" si="0"/>
        <v>否</v>
      </c>
    </row>
    <row r="34" ht="36" hidden="1" customHeight="1" spans="1:5">
      <c r="A34" s="237" t="s">
        <v>3126</v>
      </c>
      <c r="B34" s="115"/>
      <c r="C34" s="240"/>
      <c r="D34" s="227"/>
      <c r="E34" s="166" t="str">
        <f t="shared" si="0"/>
        <v>否</v>
      </c>
    </row>
    <row r="35" ht="36" customHeight="1" spans="1:5">
      <c r="A35" s="201" t="s">
        <v>69</v>
      </c>
      <c r="B35" s="115">
        <v>187</v>
      </c>
      <c r="C35" s="115">
        <v>182</v>
      </c>
      <c r="D35" s="235">
        <f>(C35-B35)/B35</f>
        <v>-0.0267379679144385</v>
      </c>
      <c r="E35" s="166" t="str">
        <f t="shared" si="0"/>
        <v>是</v>
      </c>
    </row>
    <row r="36" spans="2:2">
      <c r="B36" s="241"/>
    </row>
    <row r="37" spans="2:2">
      <c r="B37" s="242"/>
    </row>
    <row r="38" spans="2:2">
      <c r="B38" s="241"/>
    </row>
    <row r="39" spans="2:2">
      <c r="B39" s="242"/>
    </row>
    <row r="40" spans="2:2">
      <c r="B40" s="241"/>
    </row>
    <row r="41" spans="2:2">
      <c r="B41" s="241"/>
    </row>
    <row r="42" spans="2:2">
      <c r="B42" s="242"/>
    </row>
    <row r="43" spans="2:2">
      <c r="B43" s="241"/>
    </row>
    <row r="44" spans="2:2">
      <c r="B44" s="241"/>
    </row>
    <row r="45" spans="2:2">
      <c r="B45" s="241"/>
    </row>
    <row r="46" spans="2:2">
      <c r="B46" s="241"/>
    </row>
    <row r="47" spans="2:2">
      <c r="B47" s="242"/>
    </row>
    <row r="48" spans="2:2">
      <c r="B48" s="241"/>
    </row>
  </sheetData>
  <autoFilter xmlns:etc="http://www.wps.cn/officeDocument/2017/etCustomData" ref="A3:E35" etc:filterBottomFollowUsedRange="0">
    <filterColumn colId="4">
      <customFilters>
        <customFilter operator="equal" val="是"/>
      </customFilters>
    </filterColumn>
    <extLst/>
  </autoFilter>
  <mergeCells count="1">
    <mergeCell ref="A1:D1"/>
  </mergeCells>
  <conditionalFormatting sqref="E3:E35">
    <cfRule type="cellIs" dxfId="3" priority="2" stopIfTrue="1" operator="lessThanOrEqual">
      <formula>-1</formula>
    </cfRule>
  </conditionalFormatting>
  <conditionalFormatting sqref="D34 D28 D21:D23">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8">
    <tabColor rgb="FF00B0F0"/>
  </sheetPr>
  <dimension ref="A1:E34"/>
  <sheetViews>
    <sheetView showGridLines="0" showZeros="0" view="pageBreakPreview" zoomScaleNormal="100" workbookViewId="0">
      <pane xSplit="1" ySplit="3" topLeftCell="B4" activePane="bottomRight" state="frozen"/>
      <selection/>
      <selection pane="topRight"/>
      <selection pane="bottomLeft"/>
      <selection pane="bottomRight" activeCell="D18" sqref="D18"/>
    </sheetView>
  </sheetViews>
  <sheetFormatPr defaultColWidth="9" defaultRowHeight="13.5" outlineLevelCol="4"/>
  <cols>
    <col min="1" max="1" width="50.775" style="188" customWidth="1"/>
    <col min="2" max="4" width="20.6333333333333" style="188" customWidth="1"/>
    <col min="5" max="5" width="5.33333333333333" style="188" hidden="1" customWidth="1"/>
    <col min="6" max="16384" width="9" style="188"/>
  </cols>
  <sheetData>
    <row r="1" ht="45" customHeight="1" spans="1:4">
      <c r="A1" s="189" t="s">
        <v>3162</v>
      </c>
      <c r="B1" s="189"/>
      <c r="C1" s="189"/>
      <c r="D1" s="189"/>
    </row>
    <row r="2" ht="20.1" customHeight="1" spans="1:4">
      <c r="A2" s="190"/>
      <c r="B2" s="190"/>
      <c r="C2" s="190"/>
      <c r="D2" s="191" t="s">
        <v>2</v>
      </c>
    </row>
    <row r="3" ht="45" customHeight="1" spans="1:5">
      <c r="A3" s="192" t="s">
        <v>3163</v>
      </c>
      <c r="B3" s="193" t="s">
        <v>5</v>
      </c>
      <c r="C3" s="193" t="s">
        <v>6</v>
      </c>
      <c r="D3" s="193" t="s">
        <v>7</v>
      </c>
      <c r="E3" s="188" t="s">
        <v>138</v>
      </c>
    </row>
    <row r="4" ht="36" customHeight="1" spans="1:5">
      <c r="A4" s="184" t="s">
        <v>3128</v>
      </c>
      <c r="B4" s="194">
        <v>32</v>
      </c>
      <c r="C4" s="194">
        <v>32</v>
      </c>
      <c r="D4" s="138"/>
      <c r="E4" s="166" t="str">
        <f t="shared" ref="E4:E21" si="0">IF(A4&lt;&gt;"",IF(SUM(B4:C4)&lt;&gt;0,"是","否"),"是")</f>
        <v>是</v>
      </c>
    </row>
    <row r="5" ht="36" customHeight="1" spans="1:5">
      <c r="A5" s="185" t="s">
        <v>3164</v>
      </c>
      <c r="B5" s="195"/>
      <c r="C5" s="195"/>
      <c r="D5" s="196"/>
      <c r="E5" s="166" t="str">
        <f t="shared" si="0"/>
        <v>否</v>
      </c>
    </row>
    <row r="6" ht="36" hidden="1" customHeight="1" spans="1:5">
      <c r="A6" s="185" t="s">
        <v>3134</v>
      </c>
      <c r="B6" s="195"/>
      <c r="C6" s="195"/>
      <c r="D6" s="197" t="str">
        <f t="shared" ref="D6:D13" si="1">IF(B6&gt;0,C6/B6-1,IF(B6&lt;0,-(C6/B6-1),""))</f>
        <v/>
      </c>
      <c r="E6" s="166" t="str">
        <f t="shared" si="0"/>
        <v>否</v>
      </c>
    </row>
    <row r="7" ht="36" customHeight="1" spans="1:5">
      <c r="A7" s="184" t="s">
        <v>3135</v>
      </c>
      <c r="B7" s="194"/>
      <c r="C7" s="194"/>
      <c r="D7" s="198"/>
      <c r="E7" s="166" t="str">
        <f t="shared" si="0"/>
        <v>否</v>
      </c>
    </row>
    <row r="8" ht="36" customHeight="1" spans="1:5">
      <c r="A8" s="185" t="s">
        <v>3136</v>
      </c>
      <c r="B8" s="195"/>
      <c r="C8" s="195"/>
      <c r="D8" s="196"/>
      <c r="E8" s="166" t="str">
        <f t="shared" si="0"/>
        <v>否</v>
      </c>
    </row>
    <row r="9" ht="36" customHeight="1" spans="1:5">
      <c r="A9" s="185" t="s">
        <v>3140</v>
      </c>
      <c r="B9" s="195"/>
      <c r="C9" s="195"/>
      <c r="D9" s="196"/>
      <c r="E9" s="166" t="str">
        <f t="shared" si="0"/>
        <v>否</v>
      </c>
    </row>
    <row r="10" ht="36" hidden="1" customHeight="1" spans="1:5">
      <c r="A10" s="184" t="s">
        <v>3141</v>
      </c>
      <c r="B10" s="194">
        <f>B11</f>
        <v>0</v>
      </c>
      <c r="C10" s="194">
        <f>C11</f>
        <v>0</v>
      </c>
      <c r="D10" s="199" t="str">
        <f t="shared" si="1"/>
        <v/>
      </c>
      <c r="E10" s="166" t="str">
        <f t="shared" si="0"/>
        <v>否</v>
      </c>
    </row>
    <row r="11" ht="36" hidden="1" customHeight="1" spans="1:5">
      <c r="A11" s="185" t="s">
        <v>3142</v>
      </c>
      <c r="B11" s="195"/>
      <c r="C11" s="195"/>
      <c r="D11" s="197" t="str">
        <f t="shared" si="1"/>
        <v/>
      </c>
      <c r="E11" s="166" t="str">
        <f t="shared" si="0"/>
        <v>否</v>
      </c>
    </row>
    <row r="12" ht="36" hidden="1" customHeight="1" spans="1:5">
      <c r="A12" s="184" t="s">
        <v>3143</v>
      </c>
      <c r="B12" s="194"/>
      <c r="C12" s="194"/>
      <c r="D12" s="199" t="str">
        <f t="shared" si="1"/>
        <v/>
      </c>
      <c r="E12" s="166" t="str">
        <f t="shared" si="0"/>
        <v>否</v>
      </c>
    </row>
    <row r="13" ht="36" hidden="1" customHeight="1" spans="1:5">
      <c r="A13" s="200" t="s">
        <v>3165</v>
      </c>
      <c r="B13" s="195"/>
      <c r="C13" s="195"/>
      <c r="D13" s="197" t="str">
        <f t="shared" si="1"/>
        <v/>
      </c>
      <c r="E13" s="166" t="str">
        <f t="shared" si="0"/>
        <v>否</v>
      </c>
    </row>
    <row r="14" ht="36" customHeight="1" spans="1:5">
      <c r="A14" s="184" t="s">
        <v>3145</v>
      </c>
      <c r="B14" s="194"/>
      <c r="C14" s="194"/>
      <c r="D14" s="198"/>
      <c r="E14" s="166" t="str">
        <f t="shared" si="0"/>
        <v>否</v>
      </c>
    </row>
    <row r="15" ht="36" customHeight="1" spans="1:5">
      <c r="A15" s="185" t="s">
        <v>3146</v>
      </c>
      <c r="B15" s="195"/>
      <c r="C15" s="195"/>
      <c r="D15" s="196"/>
      <c r="E15" s="166" t="str">
        <f t="shared" si="0"/>
        <v>否</v>
      </c>
    </row>
    <row r="16" ht="36" customHeight="1" spans="1:5">
      <c r="A16" s="201" t="s">
        <v>3166</v>
      </c>
      <c r="B16" s="194">
        <v>32</v>
      </c>
      <c r="C16" s="194">
        <v>32</v>
      </c>
      <c r="D16" s="198"/>
      <c r="E16" s="166" t="str">
        <f t="shared" si="0"/>
        <v>是</v>
      </c>
    </row>
    <row r="17" ht="36" customHeight="1" spans="1:5">
      <c r="A17" s="202" t="s">
        <v>122</v>
      </c>
      <c r="B17" s="194">
        <v>155</v>
      </c>
      <c r="C17" s="194">
        <v>150</v>
      </c>
      <c r="D17" s="198">
        <v>-0.032</v>
      </c>
      <c r="E17" s="166" t="str">
        <f t="shared" si="0"/>
        <v>是</v>
      </c>
    </row>
    <row r="18" ht="36" customHeight="1" spans="1:5">
      <c r="A18" s="203" t="s">
        <v>3148</v>
      </c>
      <c r="B18" s="204"/>
      <c r="C18" s="195"/>
      <c r="D18" s="196"/>
      <c r="E18" s="166" t="str">
        <f t="shared" si="0"/>
        <v>否</v>
      </c>
    </row>
    <row r="19" ht="36" customHeight="1" spans="1:5">
      <c r="A19" s="203" t="s">
        <v>3149</v>
      </c>
      <c r="B19" s="204">
        <v>155</v>
      </c>
      <c r="C19" s="204">
        <v>150</v>
      </c>
      <c r="D19" s="196">
        <f>(C19-B19)/B19</f>
        <v>-0.032258064516129</v>
      </c>
      <c r="E19" s="166" t="str">
        <f t="shared" si="0"/>
        <v>是</v>
      </c>
    </row>
    <row r="20" ht="36" customHeight="1" spans="1:5">
      <c r="A20" s="205" t="s">
        <v>3150</v>
      </c>
      <c r="B20" s="206"/>
      <c r="C20" s="194"/>
      <c r="D20" s="196"/>
      <c r="E20" s="166" t="str">
        <f t="shared" si="0"/>
        <v>否</v>
      </c>
    </row>
    <row r="21" ht="36" customHeight="1" spans="1:5">
      <c r="A21" s="201" t="s">
        <v>130</v>
      </c>
      <c r="B21" s="194">
        <v>187</v>
      </c>
      <c r="C21" s="194">
        <v>182</v>
      </c>
      <c r="D21" s="196">
        <f>(C21-B21)/B21</f>
        <v>-0.0267379679144385</v>
      </c>
      <c r="E21" s="166" t="str">
        <f t="shared" si="0"/>
        <v>是</v>
      </c>
    </row>
    <row r="22" spans="2:2">
      <c r="B22" s="207"/>
    </row>
    <row r="23" spans="2:3">
      <c r="B23" s="208"/>
      <c r="C23" s="208"/>
    </row>
    <row r="24" spans="2:2">
      <c r="B24" s="207"/>
    </row>
    <row r="25" spans="2:3">
      <c r="B25" s="208"/>
      <c r="C25" s="208"/>
    </row>
    <row r="26" spans="2:2">
      <c r="B26" s="207"/>
    </row>
    <row r="27" spans="2:2">
      <c r="B27" s="207"/>
    </row>
    <row r="28" spans="2:3">
      <c r="B28" s="208"/>
      <c r="C28" s="208"/>
    </row>
    <row r="29" spans="2:2">
      <c r="B29" s="207"/>
    </row>
    <row r="30" spans="2:2">
      <c r="B30" s="207"/>
    </row>
    <row r="31" spans="2:2">
      <c r="B31" s="207"/>
    </row>
    <row r="32" spans="2:2">
      <c r="B32" s="207"/>
    </row>
    <row r="33" spans="2:3">
      <c r="B33" s="208"/>
      <c r="C33" s="208"/>
    </row>
    <row r="34" spans="2:2">
      <c r="B34" s="207"/>
    </row>
  </sheetData>
  <autoFilter xmlns:etc="http://www.wps.cn/officeDocument/2017/etCustomData" ref="A3:E21" etc:filterBottomFollowUsedRange="0">
    <filterColumn colId="4">
      <customFilters>
        <customFilter operator="equal" val="是"/>
      </customFilters>
    </filterColumn>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B21"/>
  <sheetViews>
    <sheetView view="pageBreakPreview" zoomScaleNormal="100" topLeftCell="A8" workbookViewId="0">
      <selection activeCell="A33" sqref="A33"/>
    </sheetView>
  </sheetViews>
  <sheetFormatPr defaultColWidth="9" defaultRowHeight="14.25" outlineLevelCol="1"/>
  <cols>
    <col min="1" max="1" width="46.6333333333333" style="170" customWidth="1"/>
    <col min="2" max="2" width="38" style="172" customWidth="1"/>
    <col min="3" max="16371" width="9" style="170"/>
    <col min="16372" max="16373" width="35.6333333333333" style="170"/>
    <col min="16374" max="16374" width="9" style="170"/>
    <col min="16375" max="16384" width="9" style="173"/>
  </cols>
  <sheetData>
    <row r="1" s="170" customFormat="1" ht="45" customHeight="1" spans="1:2">
      <c r="A1" s="174" t="s">
        <v>3167</v>
      </c>
      <c r="B1" s="175"/>
    </row>
    <row r="2" s="170" customFormat="1" ht="20.1" customHeight="1" spans="1:2">
      <c r="A2" s="176"/>
      <c r="B2" s="177" t="s">
        <v>2</v>
      </c>
    </row>
    <row r="3" s="171" customFormat="1" ht="45" customHeight="1" spans="1:2">
      <c r="A3" s="178" t="s">
        <v>3168</v>
      </c>
      <c r="B3" s="178" t="s">
        <v>3169</v>
      </c>
    </row>
    <row r="4" s="170" customFormat="1" ht="36" customHeight="1" spans="1:2">
      <c r="A4" s="184"/>
      <c r="B4" s="180"/>
    </row>
    <row r="5" s="170" customFormat="1" ht="36" customHeight="1" spans="1:2">
      <c r="A5" s="184"/>
      <c r="B5" s="180"/>
    </row>
    <row r="6" s="170" customFormat="1" ht="36" customHeight="1" spans="1:2">
      <c r="A6" s="184"/>
      <c r="B6" s="180"/>
    </row>
    <row r="7" s="170" customFormat="1" ht="36" customHeight="1" spans="1:2">
      <c r="A7" s="184"/>
      <c r="B7" s="180"/>
    </row>
    <row r="8" s="170" customFormat="1" ht="36" customHeight="1" spans="1:2">
      <c r="A8" s="184"/>
      <c r="B8" s="180"/>
    </row>
    <row r="9" s="170" customFormat="1" ht="36" customHeight="1" spans="1:2">
      <c r="A9" s="184"/>
      <c r="B9" s="180"/>
    </row>
    <row r="10" s="170" customFormat="1" ht="36" customHeight="1" spans="1:2">
      <c r="A10" s="185"/>
      <c r="B10" s="180"/>
    </row>
    <row r="11" s="170" customFormat="1" ht="36" customHeight="1" spans="1:2">
      <c r="A11" s="186"/>
      <c r="B11" s="180"/>
    </row>
    <row r="12" s="170" customFormat="1" ht="36" customHeight="1" spans="1:2">
      <c r="A12" s="187"/>
      <c r="B12" s="180"/>
    </row>
    <row r="13" s="170" customFormat="1" ht="36" customHeight="1" spans="1:2">
      <c r="A13" s="187"/>
      <c r="B13" s="180"/>
    </row>
    <row r="14" s="170" customFormat="1" ht="36" customHeight="1" spans="1:2">
      <c r="A14" s="187"/>
      <c r="B14" s="180"/>
    </row>
    <row r="15" s="170" customFormat="1" ht="36" customHeight="1" spans="1:2">
      <c r="A15" s="187"/>
      <c r="B15" s="180"/>
    </row>
    <row r="16" s="170" customFormat="1" ht="36" customHeight="1" spans="1:2">
      <c r="A16" s="187"/>
      <c r="B16" s="180"/>
    </row>
    <row r="17" s="170" customFormat="1" ht="36" customHeight="1" spans="1:2">
      <c r="A17" s="187"/>
      <c r="B17" s="180"/>
    </row>
    <row r="18" s="170" customFormat="1" ht="36" customHeight="1" spans="1:2">
      <c r="A18" s="187"/>
      <c r="B18" s="180"/>
    </row>
    <row r="19" s="170" customFormat="1" ht="31" customHeight="1" spans="1:2">
      <c r="A19" s="181" t="s">
        <v>3170</v>
      </c>
      <c r="B19" s="182"/>
    </row>
    <row r="20" s="170" customFormat="1" ht="34" customHeight="1" spans="1:2">
      <c r="A20" s="183" t="s">
        <v>3171</v>
      </c>
      <c r="B20" s="183"/>
    </row>
    <row r="21" s="170" customFormat="1" spans="2:2">
      <c r="B21" s="172"/>
    </row>
  </sheetData>
  <mergeCells count="2">
    <mergeCell ref="A1:B1"/>
    <mergeCell ref="A20:B20"/>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B17"/>
  <sheetViews>
    <sheetView view="pageBreakPreview" zoomScaleNormal="100" topLeftCell="A6" workbookViewId="0">
      <selection activeCell="B13" sqref="B13"/>
    </sheetView>
  </sheetViews>
  <sheetFormatPr defaultColWidth="9" defaultRowHeight="14.25" outlineLevelCol="1"/>
  <cols>
    <col min="1" max="1" width="36.25" style="170" customWidth="1"/>
    <col min="2" max="2" width="45.5" style="172" customWidth="1"/>
    <col min="3" max="3" width="12.6333333333333" style="170"/>
    <col min="4" max="16373" width="9" style="170"/>
    <col min="16374" max="16375" width="35.6333333333333" style="170"/>
    <col min="16376" max="16376" width="9" style="170"/>
    <col min="16377" max="16384" width="9" style="173"/>
  </cols>
  <sheetData>
    <row r="1" s="170" customFormat="1" ht="45" customHeight="1" spans="1:2">
      <c r="A1" s="174" t="s">
        <v>3172</v>
      </c>
      <c r="B1" s="175"/>
    </row>
    <row r="2" s="170" customFormat="1" ht="20.1" customHeight="1" spans="1:2">
      <c r="A2" s="176"/>
      <c r="B2" s="177" t="s">
        <v>2</v>
      </c>
    </row>
    <row r="3" s="171" customFormat="1" ht="45" customHeight="1" spans="1:2">
      <c r="A3" s="178" t="s">
        <v>3173</v>
      </c>
      <c r="B3" s="178" t="s">
        <v>3169</v>
      </c>
    </row>
    <row r="4" s="170" customFormat="1" ht="36" customHeight="1" spans="1:2">
      <c r="A4" s="179" t="s">
        <v>2475</v>
      </c>
      <c r="B4" s="180"/>
    </row>
    <row r="5" s="170" customFormat="1" ht="36" customHeight="1" spans="1:2">
      <c r="A5" s="179" t="s">
        <v>2477</v>
      </c>
      <c r="B5" s="180"/>
    </row>
    <row r="6" s="170" customFormat="1" ht="36" customHeight="1" spans="1:2">
      <c r="A6" s="179" t="s">
        <v>2478</v>
      </c>
      <c r="B6" s="180"/>
    </row>
    <row r="7" s="170" customFormat="1" ht="36" customHeight="1" spans="1:2">
      <c r="A7" s="179" t="s">
        <v>2479</v>
      </c>
      <c r="B7" s="180"/>
    </row>
    <row r="8" s="170" customFormat="1" ht="36" customHeight="1" spans="1:2">
      <c r="A8" s="179" t="s">
        <v>2480</v>
      </c>
      <c r="B8" s="180"/>
    </row>
    <row r="9" s="170" customFormat="1" ht="36" customHeight="1" spans="1:2">
      <c r="A9" s="179" t="s">
        <v>2481</v>
      </c>
      <c r="B9" s="180"/>
    </row>
    <row r="10" s="170" customFormat="1" ht="36" customHeight="1" spans="1:2">
      <c r="A10" s="179" t="s">
        <v>2482</v>
      </c>
      <c r="B10" s="180"/>
    </row>
    <row r="11" s="170" customFormat="1" ht="36" customHeight="1" spans="1:2">
      <c r="A11" s="179" t="s">
        <v>2483</v>
      </c>
      <c r="B11" s="180"/>
    </row>
    <row r="12" s="170" customFormat="1" ht="36" customHeight="1" spans="1:2">
      <c r="A12" s="179" t="s">
        <v>2484</v>
      </c>
      <c r="B12" s="180"/>
    </row>
    <row r="13" s="170" customFormat="1" ht="36" customHeight="1" spans="1:2">
      <c r="A13" s="179" t="s">
        <v>2485</v>
      </c>
      <c r="B13" s="180"/>
    </row>
    <row r="14" s="170" customFormat="1" ht="36" customHeight="1" spans="1:2">
      <c r="A14" s="179" t="s">
        <v>2486</v>
      </c>
      <c r="B14" s="180"/>
    </row>
    <row r="15" s="170" customFormat="1" ht="36" customHeight="1" spans="1:2">
      <c r="A15" s="179" t="s">
        <v>2487</v>
      </c>
      <c r="B15" s="180"/>
    </row>
    <row r="16" s="170" customFormat="1" ht="31" customHeight="1" spans="1:2">
      <c r="A16" s="181" t="s">
        <v>3170</v>
      </c>
      <c r="B16" s="182"/>
    </row>
    <row r="17" ht="29" customHeight="1" spans="1:2">
      <c r="A17" s="183" t="s">
        <v>3171</v>
      </c>
      <c r="B17" s="183"/>
    </row>
  </sheetData>
  <mergeCells count="2">
    <mergeCell ref="A1:B1"/>
    <mergeCell ref="A17:B17"/>
  </mergeCells>
  <conditionalFormatting sqref="B3:F3">
    <cfRule type="cellIs" dxfId="0" priority="2" stopIfTrue="1" operator="lessThanOrEqual">
      <formula>-1</formula>
    </cfRule>
  </conditionalFormatting>
  <conditionalFormatting sqref="C1:F2">
    <cfRule type="cellIs" dxfId="0" priority="3" stopIfTrue="1" operator="greaterThanOrEqual">
      <formula>10</formula>
    </cfRule>
    <cfRule type="cellIs" dxfId="0" priority="4" stopIfTrue="1" operator="lessThanOrEqual">
      <formula>-1</formula>
    </cfRule>
  </conditionalFormatting>
  <conditionalFormatting sqref="B4:F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B0F0"/>
  </sheetPr>
  <dimension ref="A1:E52"/>
  <sheetViews>
    <sheetView showGridLines="0" showZeros="0" view="pageBreakPreview" zoomScale="90" zoomScaleNormal="90" topLeftCell="B1" workbookViewId="0">
      <pane ySplit="3" topLeftCell="A23" activePane="bottomLeft" state="frozen"/>
      <selection/>
      <selection pane="bottomLeft" activeCell="E30" sqref="E30"/>
    </sheetView>
  </sheetViews>
  <sheetFormatPr defaultColWidth="9" defaultRowHeight="14.25" outlineLevelCol="4"/>
  <cols>
    <col min="1" max="1" width="12.75" style="172" customWidth="1"/>
    <col min="2" max="2" width="50.75" style="172" customWidth="1"/>
    <col min="3" max="5" width="20.6333333333333" style="172" customWidth="1"/>
    <col min="6" max="16384" width="9" style="188"/>
  </cols>
  <sheetData>
    <row r="1" s="477" customFormat="1" ht="45" customHeight="1" spans="1:5">
      <c r="A1" s="479"/>
      <c r="B1" s="479" t="s">
        <v>70</v>
      </c>
      <c r="C1" s="479"/>
      <c r="D1" s="479"/>
      <c r="E1" s="479"/>
    </row>
    <row r="2" ht="18.95" customHeight="1" spans="1:5">
      <c r="A2" s="561"/>
      <c r="B2" s="535"/>
      <c r="C2" s="357"/>
      <c r="E2" s="536" t="s">
        <v>2</v>
      </c>
    </row>
    <row r="3" s="532" customFormat="1" ht="45" customHeight="1" spans="1:5">
      <c r="A3" s="562" t="s">
        <v>3</v>
      </c>
      <c r="B3" s="529" t="s">
        <v>4</v>
      </c>
      <c r="C3" s="193" t="s">
        <v>5</v>
      </c>
      <c r="D3" s="193" t="s">
        <v>6</v>
      </c>
      <c r="E3" s="529" t="s">
        <v>7</v>
      </c>
    </row>
    <row r="4" ht="37.5" customHeight="1" spans="1:5">
      <c r="A4" s="369" t="s">
        <v>71</v>
      </c>
      <c r="B4" s="563" t="s">
        <v>72</v>
      </c>
      <c r="C4" s="564">
        <v>16874</v>
      </c>
      <c r="D4" s="564">
        <v>19742</v>
      </c>
      <c r="E4" s="565">
        <f>(D4-C4)/C4</f>
        <v>0.169965627592746</v>
      </c>
    </row>
    <row r="5" ht="37.5" customHeight="1" spans="1:5">
      <c r="A5" s="369" t="s">
        <v>73</v>
      </c>
      <c r="B5" s="566" t="s">
        <v>74</v>
      </c>
      <c r="C5" s="567"/>
      <c r="D5" s="567"/>
      <c r="E5" s="565"/>
    </row>
    <row r="6" ht="37.5" customHeight="1" spans="1:5">
      <c r="A6" s="369" t="s">
        <v>75</v>
      </c>
      <c r="B6" s="566" t="s">
        <v>76</v>
      </c>
      <c r="C6" s="564">
        <v>227</v>
      </c>
      <c r="D6" s="564">
        <v>147</v>
      </c>
      <c r="E6" s="565">
        <f t="shared" ref="E5:E38" si="0">(D6-C6)/C6</f>
        <v>-0.352422907488987</v>
      </c>
    </row>
    <row r="7" ht="37.5" customHeight="1" spans="1:5">
      <c r="A7" s="369" t="s">
        <v>77</v>
      </c>
      <c r="B7" s="566" t="s">
        <v>78</v>
      </c>
      <c r="C7" s="564">
        <v>7061</v>
      </c>
      <c r="D7" s="564">
        <v>8796</v>
      </c>
      <c r="E7" s="565">
        <f t="shared" si="0"/>
        <v>0.245715904262852</v>
      </c>
    </row>
    <row r="8" ht="37.5" customHeight="1" spans="1:5">
      <c r="A8" s="369" t="s">
        <v>79</v>
      </c>
      <c r="B8" s="566" t="s">
        <v>80</v>
      </c>
      <c r="C8" s="564">
        <v>46895</v>
      </c>
      <c r="D8" s="564">
        <v>48288</v>
      </c>
      <c r="E8" s="565">
        <f t="shared" si="0"/>
        <v>0.029704659345346</v>
      </c>
    </row>
    <row r="9" ht="37.5" customHeight="1" spans="1:5">
      <c r="A9" s="369" t="s">
        <v>81</v>
      </c>
      <c r="B9" s="566" t="s">
        <v>82</v>
      </c>
      <c r="C9" s="564">
        <v>1115</v>
      </c>
      <c r="D9" s="564">
        <v>773</v>
      </c>
      <c r="E9" s="565">
        <f t="shared" si="0"/>
        <v>-0.306726457399103</v>
      </c>
    </row>
    <row r="10" ht="37.5" customHeight="1" spans="1:5">
      <c r="A10" s="369" t="s">
        <v>83</v>
      </c>
      <c r="B10" s="566" t="s">
        <v>84</v>
      </c>
      <c r="C10" s="564">
        <v>2389</v>
      </c>
      <c r="D10" s="564">
        <v>2242</v>
      </c>
      <c r="E10" s="565">
        <f t="shared" si="0"/>
        <v>-0.0615320217664295</v>
      </c>
    </row>
    <row r="11" ht="37.5" customHeight="1" spans="1:5">
      <c r="A11" s="369" t="s">
        <v>85</v>
      </c>
      <c r="B11" s="566" t="s">
        <v>86</v>
      </c>
      <c r="C11" s="564">
        <v>46000</v>
      </c>
      <c r="D11" s="564">
        <v>47612</v>
      </c>
      <c r="E11" s="565">
        <f t="shared" si="0"/>
        <v>0.0350434782608696</v>
      </c>
    </row>
    <row r="12" ht="37.5" customHeight="1" spans="1:5">
      <c r="A12" s="369" t="s">
        <v>87</v>
      </c>
      <c r="B12" s="566" t="s">
        <v>88</v>
      </c>
      <c r="C12" s="564">
        <v>22985</v>
      </c>
      <c r="D12" s="564">
        <v>24719</v>
      </c>
      <c r="E12" s="565">
        <f t="shared" si="0"/>
        <v>0.0754405046769632</v>
      </c>
    </row>
    <row r="13" ht="37.5" customHeight="1" spans="1:5">
      <c r="A13" s="369" t="s">
        <v>89</v>
      </c>
      <c r="B13" s="566" t="s">
        <v>90</v>
      </c>
      <c r="C13" s="564">
        <v>7590</v>
      </c>
      <c r="D13" s="564">
        <v>4870</v>
      </c>
      <c r="E13" s="565">
        <f t="shared" si="0"/>
        <v>-0.35836627140975</v>
      </c>
    </row>
    <row r="14" ht="37.5" customHeight="1" spans="1:5">
      <c r="A14" s="369" t="s">
        <v>91</v>
      </c>
      <c r="B14" s="566" t="s">
        <v>92</v>
      </c>
      <c r="C14" s="564">
        <v>12797</v>
      </c>
      <c r="D14" s="564">
        <v>7714</v>
      </c>
      <c r="E14" s="565">
        <f t="shared" si="0"/>
        <v>-0.397202469328749</v>
      </c>
    </row>
    <row r="15" ht="37.5" customHeight="1" spans="1:5">
      <c r="A15" s="369" t="s">
        <v>93</v>
      </c>
      <c r="B15" s="566" t="s">
        <v>94</v>
      </c>
      <c r="C15" s="564">
        <v>68359</v>
      </c>
      <c r="D15" s="564">
        <v>71341</v>
      </c>
      <c r="E15" s="565">
        <f t="shared" si="0"/>
        <v>0.0436226393013356</v>
      </c>
    </row>
    <row r="16" ht="37.5" customHeight="1" spans="1:5">
      <c r="A16" s="369" t="s">
        <v>95</v>
      </c>
      <c r="B16" s="566" t="s">
        <v>96</v>
      </c>
      <c r="C16" s="564">
        <v>7424</v>
      </c>
      <c r="D16" s="564">
        <v>5788</v>
      </c>
      <c r="E16" s="565">
        <f t="shared" si="0"/>
        <v>-0.220366379310345</v>
      </c>
    </row>
    <row r="17" ht="37.5" customHeight="1" spans="1:5">
      <c r="A17" s="369" t="s">
        <v>97</v>
      </c>
      <c r="B17" s="566" t="s">
        <v>98</v>
      </c>
      <c r="C17" s="564">
        <v>302</v>
      </c>
      <c r="D17" s="564">
        <v>454</v>
      </c>
      <c r="E17" s="565">
        <f t="shared" si="0"/>
        <v>0.503311258278146</v>
      </c>
    </row>
    <row r="18" ht="37.5" customHeight="1" spans="1:5">
      <c r="A18" s="369" t="s">
        <v>99</v>
      </c>
      <c r="B18" s="566" t="s">
        <v>100</v>
      </c>
      <c r="C18" s="564">
        <v>587</v>
      </c>
      <c r="D18" s="564">
        <v>150</v>
      </c>
      <c r="E18" s="565">
        <f t="shared" si="0"/>
        <v>-0.744463373083475</v>
      </c>
    </row>
    <row r="19" ht="37.5" customHeight="1" spans="1:5">
      <c r="A19" s="369" t="s">
        <v>101</v>
      </c>
      <c r="B19" s="566" t="s">
        <v>102</v>
      </c>
      <c r="C19" s="564">
        <v>33</v>
      </c>
      <c r="D19" s="564">
        <v>10</v>
      </c>
      <c r="E19" s="565">
        <f t="shared" si="0"/>
        <v>-0.696969696969697</v>
      </c>
    </row>
    <row r="20" ht="37.5" customHeight="1" spans="1:5">
      <c r="A20" s="369" t="s">
        <v>103</v>
      </c>
      <c r="B20" s="566" t="s">
        <v>104</v>
      </c>
      <c r="C20" s="564"/>
      <c r="D20" s="564"/>
      <c r="E20" s="565"/>
    </row>
    <row r="21" ht="37.5" customHeight="1" spans="1:5">
      <c r="A21" s="369" t="s">
        <v>105</v>
      </c>
      <c r="B21" s="566" t="s">
        <v>106</v>
      </c>
      <c r="C21" s="564">
        <v>2011</v>
      </c>
      <c r="D21" s="564">
        <v>1134</v>
      </c>
      <c r="E21" s="565">
        <f t="shared" si="0"/>
        <v>-0.436101442068623</v>
      </c>
    </row>
    <row r="22" ht="37.5" customHeight="1" spans="1:5">
      <c r="A22" s="369" t="s">
        <v>107</v>
      </c>
      <c r="B22" s="566" t="s">
        <v>108</v>
      </c>
      <c r="C22" s="564">
        <v>8924</v>
      </c>
      <c r="D22" s="564">
        <v>9227</v>
      </c>
      <c r="E22" s="565">
        <f t="shared" si="0"/>
        <v>0.0339533841326759</v>
      </c>
    </row>
    <row r="23" ht="37.5" customHeight="1" spans="1:5">
      <c r="A23" s="369" t="s">
        <v>109</v>
      </c>
      <c r="B23" s="566" t="s">
        <v>110</v>
      </c>
      <c r="C23" s="564">
        <v>127</v>
      </c>
      <c r="D23" s="564">
        <v>135</v>
      </c>
      <c r="E23" s="565">
        <f t="shared" si="0"/>
        <v>0.062992125984252</v>
      </c>
    </row>
    <row r="24" ht="37.5" customHeight="1" spans="1:5">
      <c r="A24" s="369" t="s">
        <v>111</v>
      </c>
      <c r="B24" s="566" t="s">
        <v>112</v>
      </c>
      <c r="C24" s="564">
        <v>3144</v>
      </c>
      <c r="D24" s="564">
        <v>3387</v>
      </c>
      <c r="E24" s="565">
        <f t="shared" si="0"/>
        <v>0.0772900763358779</v>
      </c>
    </row>
    <row r="25" ht="37.5" customHeight="1" spans="1:5">
      <c r="A25" s="369" t="s">
        <v>113</v>
      </c>
      <c r="B25" s="566" t="s">
        <v>114</v>
      </c>
      <c r="C25" s="564"/>
      <c r="D25" s="564">
        <v>800</v>
      </c>
      <c r="E25" s="565"/>
    </row>
    <row r="26" ht="37.5" customHeight="1" spans="1:5">
      <c r="A26" s="369" t="s">
        <v>115</v>
      </c>
      <c r="B26" s="566" t="s">
        <v>116</v>
      </c>
      <c r="C26" s="564">
        <v>4513</v>
      </c>
      <c r="D26" s="564">
        <v>7155</v>
      </c>
      <c r="E26" s="565">
        <f t="shared" si="0"/>
        <v>0.585419898072236</v>
      </c>
    </row>
    <row r="27" ht="37.5" customHeight="1" spans="1:5">
      <c r="A27" s="369" t="s">
        <v>117</v>
      </c>
      <c r="B27" s="566" t="s">
        <v>118</v>
      </c>
      <c r="C27" s="564">
        <v>9</v>
      </c>
      <c r="D27" s="564">
        <v>74</v>
      </c>
      <c r="E27" s="565">
        <f t="shared" si="0"/>
        <v>7.22222222222222</v>
      </c>
    </row>
    <row r="28" ht="37.5" customHeight="1" spans="1:5">
      <c r="A28" s="369" t="s">
        <v>119</v>
      </c>
      <c r="B28" s="566" t="s">
        <v>120</v>
      </c>
      <c r="C28" s="550"/>
      <c r="D28" s="550"/>
      <c r="E28" s="565"/>
    </row>
    <row r="29" ht="37.5" customHeight="1" spans="1:5">
      <c r="A29" s="369"/>
      <c r="B29" s="566"/>
      <c r="C29" s="550"/>
      <c r="D29" s="550"/>
      <c r="E29" s="565"/>
    </row>
    <row r="30" s="356" customFormat="1" ht="37.5" customHeight="1" spans="1:5">
      <c r="A30" s="551"/>
      <c r="B30" s="552" t="s">
        <v>121</v>
      </c>
      <c r="C30" s="541">
        <v>259366</v>
      </c>
      <c r="D30" s="541">
        <v>264558</v>
      </c>
      <c r="E30" s="565">
        <f>(D30-C30)/C30</f>
        <v>0.020018043999599</v>
      </c>
    </row>
    <row r="31" ht="37.5" customHeight="1" spans="1:5">
      <c r="A31" s="367">
        <v>230</v>
      </c>
      <c r="B31" s="568" t="s">
        <v>122</v>
      </c>
      <c r="C31" s="541">
        <v>14274</v>
      </c>
      <c r="D31" s="541">
        <v>5635</v>
      </c>
      <c r="E31" s="565">
        <f>(D31-C31)/C31</f>
        <v>-0.605226285554154</v>
      </c>
    </row>
    <row r="32" ht="37.5" customHeight="1" spans="1:5">
      <c r="A32" s="569">
        <v>23006</v>
      </c>
      <c r="B32" s="570" t="s">
        <v>123</v>
      </c>
      <c r="C32" s="550">
        <v>9187</v>
      </c>
      <c r="D32" s="550">
        <v>5635</v>
      </c>
      <c r="E32" s="565">
        <f>(D32-C32)/C32</f>
        <v>-0.386633286165233</v>
      </c>
    </row>
    <row r="33" ht="33" customHeight="1" spans="1:5">
      <c r="A33" s="369">
        <v>23008</v>
      </c>
      <c r="B33" s="570" t="s">
        <v>124</v>
      </c>
      <c r="C33" s="550">
        <v>5066</v>
      </c>
      <c r="D33" s="550"/>
      <c r="E33" s="565">
        <f>(D33-C33)/C33</f>
        <v>-1</v>
      </c>
    </row>
    <row r="34" ht="37.5" customHeight="1" spans="1:5">
      <c r="A34" s="571">
        <v>23015</v>
      </c>
      <c r="B34" s="548" t="s">
        <v>125</v>
      </c>
      <c r="C34" s="550">
        <v>0</v>
      </c>
      <c r="D34" s="550"/>
      <c r="E34" s="565"/>
    </row>
    <row r="35" s="534" customFormat="1" ht="36" customHeight="1" spans="1:5">
      <c r="A35" s="571">
        <v>23016</v>
      </c>
      <c r="B35" s="548" t="s">
        <v>126</v>
      </c>
      <c r="C35" s="550"/>
      <c r="D35" s="550"/>
      <c r="E35" s="565"/>
    </row>
    <row r="36" s="534" customFormat="1" ht="36" customHeight="1" spans="1:5">
      <c r="A36" s="571"/>
      <c r="B36" s="548" t="s">
        <v>127</v>
      </c>
      <c r="C36" s="550">
        <v>21</v>
      </c>
      <c r="D36" s="550"/>
      <c r="E36" s="565"/>
    </row>
    <row r="37" s="534" customFormat="1" ht="37.5" customHeight="1" spans="1:5">
      <c r="A37" s="367">
        <v>231</v>
      </c>
      <c r="B37" s="205" t="s">
        <v>128</v>
      </c>
      <c r="C37" s="541">
        <v>8229</v>
      </c>
      <c r="D37" s="541">
        <v>26931</v>
      </c>
      <c r="E37" s="565">
        <f>(D37-C37)/C37</f>
        <v>2.27269413051404</v>
      </c>
    </row>
    <row r="38" s="534" customFormat="1" ht="37.5" customHeight="1" spans="1:5">
      <c r="A38" s="367">
        <v>23009</v>
      </c>
      <c r="B38" s="572" t="s">
        <v>129</v>
      </c>
      <c r="C38" s="541">
        <v>1254</v>
      </c>
      <c r="D38" s="541"/>
      <c r="E38" s="565">
        <f>(D38-C38)/C38</f>
        <v>-1</v>
      </c>
    </row>
    <row r="39" ht="37.5" customHeight="1" spans="1:5">
      <c r="A39" s="551"/>
      <c r="B39" s="559" t="s">
        <v>130</v>
      </c>
      <c r="C39" s="541">
        <v>283123</v>
      </c>
      <c r="D39" s="541">
        <v>297124</v>
      </c>
      <c r="E39" s="565">
        <f>(D39-C39)/C39</f>
        <v>0.0494520049589754</v>
      </c>
    </row>
    <row r="40" spans="2:4">
      <c r="B40" s="573"/>
      <c r="D40" s="574"/>
    </row>
    <row r="42" spans="4:4">
      <c r="D42" s="574"/>
    </row>
    <row r="44" spans="4:4">
      <c r="D44" s="574"/>
    </row>
    <row r="45" spans="4:4">
      <c r="D45" s="574"/>
    </row>
    <row r="47" spans="4:4">
      <c r="D47" s="574"/>
    </row>
    <row r="48" spans="4:4">
      <c r="D48" s="574"/>
    </row>
    <row r="49" spans="4:4">
      <c r="D49" s="574"/>
    </row>
    <row r="50" spans="4:4">
      <c r="D50" s="574"/>
    </row>
    <row r="52" spans="4:4">
      <c r="D52" s="574"/>
    </row>
  </sheetData>
  <autoFilter xmlns:etc="http://www.wps.cn/officeDocument/2017/etCustomData" ref="A3:E40" etc:filterBottomFollowUsedRange="0">
    <extLst/>
  </autoFilter>
  <mergeCells count="1">
    <mergeCell ref="B1:E1"/>
  </mergeCells>
  <conditionalFormatting sqref="C34">
    <cfRule type="expression" dxfId="1" priority="5" stopIfTrue="1">
      <formula>"len($A:$A)=3"</formula>
    </cfRule>
  </conditionalFormatting>
  <conditionalFormatting sqref="D38">
    <cfRule type="cellIs" dxfId="2" priority="1" stopIfTrue="1" operator="lessThan">
      <formula>0</formula>
    </cfRule>
    <cfRule type="cellIs" dxfId="0" priority="2" stopIfTrue="1" operator="greaterThan">
      <formula>5</formula>
    </cfRule>
  </conditionalFormatting>
  <conditionalFormatting sqref="D33:D34">
    <cfRule type="cellIs" dxfId="2" priority="7" stopIfTrue="1" operator="lessThan">
      <formula>0</formula>
    </cfRule>
    <cfRule type="cellIs" dxfId="0" priority="8" stopIfTrue="1" operator="greaterThan">
      <formula>5</formula>
    </cfRule>
  </conditionalFormatting>
  <conditionalFormatting sqref="E2 D32 D40:E45">
    <cfRule type="cellIs" dxfId="0" priority="6" stopIfTrue="1" operator="lessThanOrEqual">
      <formula>-1</formula>
    </cfRule>
  </conditionalFormatting>
  <conditionalFormatting sqref="A34:B36">
    <cfRule type="expression" dxfId="1"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1">
    <tabColor rgb="FF00B0F0"/>
  </sheetPr>
  <dimension ref="A1:E49"/>
  <sheetViews>
    <sheetView showGridLines="0" showZeros="0" view="pageBreakPreview" zoomScaleNormal="115" topLeftCell="B33" workbookViewId="0">
      <selection activeCell="B39" sqref="B39:C43"/>
    </sheetView>
  </sheetViews>
  <sheetFormatPr defaultColWidth="9" defaultRowHeight="14.25" outlineLevelCol="4"/>
  <cols>
    <col min="1" max="1" width="52.4416666666667" style="149" customWidth="1"/>
    <col min="2" max="4" width="20.6333333333333" style="149" customWidth="1"/>
    <col min="5" max="5" width="5.38333333333333" style="149" hidden="1" customWidth="1"/>
    <col min="6" max="16384" width="9" style="149"/>
  </cols>
  <sheetData>
    <row r="1" ht="45" customHeight="1" spans="1:4">
      <c r="A1" s="150" t="s">
        <v>3174</v>
      </c>
      <c r="B1" s="150"/>
      <c r="C1" s="150"/>
      <c r="D1" s="150"/>
    </row>
    <row r="2" s="159" customFormat="1" ht="20.1" customHeight="1" spans="1:4">
      <c r="A2" s="160"/>
      <c r="B2" s="161"/>
      <c r="C2" s="162"/>
      <c r="D2" s="163" t="s">
        <v>2</v>
      </c>
    </row>
    <row r="3" ht="45" customHeight="1" spans="1:5">
      <c r="A3" s="164" t="s">
        <v>3175</v>
      </c>
      <c r="B3" s="112" t="s">
        <v>5</v>
      </c>
      <c r="C3" s="112" t="s">
        <v>6</v>
      </c>
      <c r="D3" s="112" t="s">
        <v>7</v>
      </c>
      <c r="E3" s="159" t="s">
        <v>138</v>
      </c>
    </row>
    <row r="4" ht="36" customHeight="1" spans="1:5">
      <c r="A4" s="165" t="s">
        <v>3176</v>
      </c>
      <c r="B4" s="136">
        <v>12884</v>
      </c>
      <c r="C4" s="137">
        <v>13531</v>
      </c>
      <c r="D4" s="138">
        <f t="shared" ref="D4:D8" si="0">(C4-B4)/B4</f>
        <v>0.0502173238124806</v>
      </c>
      <c r="E4" s="166" t="str">
        <f>IF(A4&lt;&gt;"",IF(SUM(B4:C4)&lt;&gt;0,"是","否"),"是")</f>
        <v>是</v>
      </c>
    </row>
    <row r="5" ht="36" customHeight="1" spans="1:5">
      <c r="A5" s="167" t="s">
        <v>3177</v>
      </c>
      <c r="B5" s="140">
        <v>12191</v>
      </c>
      <c r="C5" s="140">
        <v>12844</v>
      </c>
      <c r="D5" s="141">
        <f t="shared" si="0"/>
        <v>0.0535641046673776</v>
      </c>
      <c r="E5" s="166" t="str">
        <f>IF(A5&lt;&gt;"",IF(SUM(B5:C5)&lt;&gt;0,"是","否"),"是")</f>
        <v>是</v>
      </c>
    </row>
    <row r="6" ht="36" customHeight="1" spans="1:5">
      <c r="A6" s="167" t="s">
        <v>3178</v>
      </c>
      <c r="B6" s="140">
        <v>37</v>
      </c>
      <c r="C6" s="142">
        <v>30</v>
      </c>
      <c r="D6" s="141">
        <f t="shared" si="0"/>
        <v>-0.189189189189189</v>
      </c>
      <c r="E6" s="166" t="str">
        <f>IF(A6&lt;&gt;"",IF(SUM(B6:C6)&lt;&gt;0,"是","否"),"是")</f>
        <v>是</v>
      </c>
    </row>
    <row r="7" customFormat="1" ht="36" customHeight="1" spans="1:5">
      <c r="A7" s="167" t="s">
        <v>3179</v>
      </c>
      <c r="B7" s="140">
        <v>650</v>
      </c>
      <c r="C7" s="142">
        <v>651</v>
      </c>
      <c r="D7" s="141">
        <f t="shared" si="0"/>
        <v>0.00153846153846154</v>
      </c>
      <c r="E7" s="166"/>
    </row>
    <row r="8" customFormat="1" ht="36" customHeight="1" spans="1:5">
      <c r="A8" s="167" t="s">
        <v>3180</v>
      </c>
      <c r="B8" s="140">
        <v>6</v>
      </c>
      <c r="C8" s="142">
        <v>6</v>
      </c>
      <c r="D8" s="141">
        <f t="shared" si="0"/>
        <v>0</v>
      </c>
      <c r="E8" s="166"/>
    </row>
    <row r="9" s="148" customFormat="1" ht="36" customHeight="1" spans="1:5">
      <c r="A9" s="167" t="s">
        <v>3181</v>
      </c>
      <c r="B9" s="140"/>
      <c r="C9" s="142"/>
      <c r="D9" s="141"/>
      <c r="E9" s="166" t="str">
        <f>IF(A9&lt;&gt;"",IF(SUM(B9:C9)&lt;&gt;0,"是","否"),"是")</f>
        <v>否</v>
      </c>
    </row>
    <row r="10" ht="36" customHeight="1" spans="1:5">
      <c r="A10" s="165" t="s">
        <v>3182</v>
      </c>
      <c r="B10" s="136">
        <v>20116</v>
      </c>
      <c r="C10" s="136">
        <v>20218</v>
      </c>
      <c r="D10" s="138">
        <f t="shared" ref="D10:D18" si="1">(C10-B10)/B10</f>
        <v>0.00507059057466693</v>
      </c>
      <c r="E10" s="166" t="str">
        <f>IF(A10&lt;&gt;"",IF(SUM(B10:C10)&lt;&gt;0,"是","否"),"是")</f>
        <v>是</v>
      </c>
    </row>
    <row r="11" ht="36" customHeight="1" spans="1:5">
      <c r="A11" s="167" t="s">
        <v>3177</v>
      </c>
      <c r="B11" s="140">
        <v>15898</v>
      </c>
      <c r="C11" s="142">
        <v>16096</v>
      </c>
      <c r="D11" s="141">
        <f t="shared" si="1"/>
        <v>0.0124543967794691</v>
      </c>
      <c r="E11" s="166" t="str">
        <f>IF(A11&lt;&gt;"",IF(SUM(B11:C11)&lt;&gt;0,"是","否"),"是")</f>
        <v>是</v>
      </c>
    </row>
    <row r="12" ht="36" customHeight="1" spans="1:5">
      <c r="A12" s="167" t="s">
        <v>3178</v>
      </c>
      <c r="B12" s="140">
        <v>85</v>
      </c>
      <c r="C12" s="142">
        <v>100</v>
      </c>
      <c r="D12" s="141">
        <f t="shared" si="1"/>
        <v>0.176470588235294</v>
      </c>
      <c r="E12" s="166" t="str">
        <f>IF(A12&lt;&gt;"",IF(SUM(B12:C12)&lt;&gt;0,"是","否"),"是")</f>
        <v>是</v>
      </c>
    </row>
    <row r="13" ht="36" customHeight="1" spans="1:5">
      <c r="A13" s="167" t="s">
        <v>3183</v>
      </c>
      <c r="B13" s="140">
        <v>531</v>
      </c>
      <c r="C13" s="142">
        <v>420</v>
      </c>
      <c r="D13" s="141">
        <f t="shared" si="1"/>
        <v>-0.209039548022599</v>
      </c>
      <c r="E13" s="166"/>
    </row>
    <row r="14" ht="36" customHeight="1" spans="1:5">
      <c r="A14" s="167" t="s">
        <v>3181</v>
      </c>
      <c r="B14" s="140">
        <v>3602</v>
      </c>
      <c r="C14" s="142">
        <v>3602</v>
      </c>
      <c r="D14" s="141">
        <f t="shared" si="1"/>
        <v>0</v>
      </c>
      <c r="E14" s="166" t="str">
        <f t="shared" ref="E14:E25" si="2">IF(A14&lt;&gt;"",IF(SUM(B14:C14)&lt;&gt;0,"是","否"),"是")</f>
        <v>是</v>
      </c>
    </row>
    <row r="15" ht="36" customHeight="1" spans="1:5">
      <c r="A15" s="165" t="s">
        <v>3184</v>
      </c>
      <c r="B15" s="136">
        <v>799</v>
      </c>
      <c r="C15" s="137">
        <v>805</v>
      </c>
      <c r="D15" s="138">
        <f t="shared" si="1"/>
        <v>0.00750938673341677</v>
      </c>
      <c r="E15" s="166" t="str">
        <f t="shared" si="2"/>
        <v>是</v>
      </c>
    </row>
    <row r="16" ht="36" customHeight="1" spans="1:5">
      <c r="A16" s="167" t="s">
        <v>3177</v>
      </c>
      <c r="B16" s="140">
        <v>794</v>
      </c>
      <c r="C16" s="142">
        <v>803</v>
      </c>
      <c r="D16" s="141">
        <f t="shared" si="1"/>
        <v>0.0113350125944584</v>
      </c>
      <c r="E16" s="166" t="str">
        <f t="shared" si="2"/>
        <v>是</v>
      </c>
    </row>
    <row r="17" ht="27" customHeight="1" spans="1:5">
      <c r="A17" s="167" t="s">
        <v>3178</v>
      </c>
      <c r="B17" s="140">
        <v>2</v>
      </c>
      <c r="C17" s="142">
        <v>1</v>
      </c>
      <c r="D17" s="141">
        <f t="shared" si="1"/>
        <v>-0.5</v>
      </c>
      <c r="E17" s="166" t="str">
        <f t="shared" si="2"/>
        <v>是</v>
      </c>
    </row>
    <row r="18" ht="30" customHeight="1" spans="1:5">
      <c r="A18" s="167" t="s">
        <v>3180</v>
      </c>
      <c r="B18" s="140">
        <v>3</v>
      </c>
      <c r="C18" s="142">
        <v>1</v>
      </c>
      <c r="D18" s="141">
        <f t="shared" si="1"/>
        <v>-0.666666666666667</v>
      </c>
      <c r="E18" s="166" t="str">
        <f t="shared" si="2"/>
        <v>是</v>
      </c>
    </row>
    <row r="19" ht="36" customHeight="1" spans="1:5">
      <c r="A19" s="165" t="s">
        <v>3185</v>
      </c>
      <c r="B19" s="136"/>
      <c r="C19" s="137"/>
      <c r="D19" s="138"/>
      <c r="E19" s="166" t="str">
        <f t="shared" si="2"/>
        <v>否</v>
      </c>
    </row>
    <row r="20" ht="36" customHeight="1" spans="1:5">
      <c r="A20" s="167" t="s">
        <v>3177</v>
      </c>
      <c r="B20" s="140"/>
      <c r="C20" s="144"/>
      <c r="D20" s="138"/>
      <c r="E20" s="166" t="str">
        <f t="shared" si="2"/>
        <v>否</v>
      </c>
    </row>
    <row r="21" ht="36" customHeight="1" spans="1:5">
      <c r="A21" s="167" t="s">
        <v>3178</v>
      </c>
      <c r="B21" s="140"/>
      <c r="C21" s="144"/>
      <c r="D21" s="138"/>
      <c r="E21" s="166" t="str">
        <f t="shared" si="2"/>
        <v>否</v>
      </c>
    </row>
    <row r="22" ht="36" customHeight="1" spans="1:5">
      <c r="A22" s="167" t="s">
        <v>3181</v>
      </c>
      <c r="B22" s="140"/>
      <c r="C22" s="144"/>
      <c r="D22" s="138"/>
      <c r="E22" s="166" t="str">
        <f t="shared" si="2"/>
        <v>否</v>
      </c>
    </row>
    <row r="23" ht="36" customHeight="1" spans="1:5">
      <c r="A23" s="165" t="s">
        <v>3186</v>
      </c>
      <c r="B23" s="136">
        <v>3763</v>
      </c>
      <c r="C23" s="137">
        <v>3299</v>
      </c>
      <c r="D23" s="138">
        <f t="shared" ref="D23:D34" si="3">(C23-B23)/B23</f>
        <v>-0.123305872973691</v>
      </c>
      <c r="E23" s="166" t="str">
        <f t="shared" si="2"/>
        <v>是</v>
      </c>
    </row>
    <row r="24" ht="36" customHeight="1" spans="1:5">
      <c r="A24" s="167" t="s">
        <v>3177</v>
      </c>
      <c r="B24" s="140">
        <v>520</v>
      </c>
      <c r="C24" s="142">
        <v>550</v>
      </c>
      <c r="D24" s="141">
        <f t="shared" si="3"/>
        <v>0.0576923076923077</v>
      </c>
      <c r="E24" s="166" t="str">
        <f t="shared" si="2"/>
        <v>是</v>
      </c>
    </row>
    <row r="25" ht="36" customHeight="1" spans="1:5">
      <c r="A25" s="167" t="s">
        <v>3178</v>
      </c>
      <c r="B25" s="140">
        <v>5</v>
      </c>
      <c r="C25" s="140">
        <v>5</v>
      </c>
      <c r="D25" s="141">
        <f t="shared" si="3"/>
        <v>0</v>
      </c>
      <c r="E25" s="166" t="str">
        <f t="shared" si="2"/>
        <v>是</v>
      </c>
    </row>
    <row r="26" ht="36" customHeight="1" spans="1:5">
      <c r="A26" s="167" t="s">
        <v>3180</v>
      </c>
      <c r="B26" s="140">
        <v>2</v>
      </c>
      <c r="C26" s="140">
        <v>5</v>
      </c>
      <c r="D26" s="141">
        <f t="shared" si="3"/>
        <v>1.5</v>
      </c>
      <c r="E26" s="166"/>
    </row>
    <row r="27" ht="36" customHeight="1" spans="1:5">
      <c r="A27" s="167" t="s">
        <v>3181</v>
      </c>
      <c r="B27" s="140">
        <v>3236</v>
      </c>
      <c r="C27" s="142">
        <v>2739</v>
      </c>
      <c r="D27" s="141">
        <f t="shared" si="3"/>
        <v>-0.153584672435105</v>
      </c>
      <c r="E27" s="166" t="str">
        <f t="shared" ref="E27:E42" si="4">IF(A27&lt;&gt;"",IF(SUM(B27:C27)&lt;&gt;0,"是","否"),"是")</f>
        <v>是</v>
      </c>
    </row>
    <row r="28" ht="36" customHeight="1" spans="1:5">
      <c r="A28" s="165" t="s">
        <v>3187</v>
      </c>
      <c r="B28" s="145">
        <v>7237</v>
      </c>
      <c r="C28" s="137">
        <v>6036</v>
      </c>
      <c r="D28" s="138">
        <f t="shared" si="3"/>
        <v>-0.165952742849247</v>
      </c>
      <c r="E28" s="166" t="str">
        <f t="shared" si="4"/>
        <v>是</v>
      </c>
    </row>
    <row r="29" ht="36" customHeight="1" spans="1:5">
      <c r="A29" s="167" t="s">
        <v>3177</v>
      </c>
      <c r="B29" s="140">
        <v>3568</v>
      </c>
      <c r="C29" s="146">
        <v>4767</v>
      </c>
      <c r="D29" s="141">
        <f t="shared" si="3"/>
        <v>0.336042600896861</v>
      </c>
      <c r="E29" s="166" t="str">
        <f t="shared" si="4"/>
        <v>是</v>
      </c>
    </row>
    <row r="30" ht="36" customHeight="1" spans="1:5">
      <c r="A30" s="167" t="s">
        <v>3178</v>
      </c>
      <c r="B30" s="140">
        <v>1549</v>
      </c>
      <c r="C30" s="140">
        <v>81</v>
      </c>
      <c r="D30" s="141">
        <f t="shared" si="3"/>
        <v>-0.94770819883796</v>
      </c>
      <c r="E30" s="166" t="str">
        <f t="shared" si="4"/>
        <v>是</v>
      </c>
    </row>
    <row r="31" ht="36" customHeight="1" spans="1:5">
      <c r="A31" s="167" t="s">
        <v>3188</v>
      </c>
      <c r="B31" s="140">
        <v>794</v>
      </c>
      <c r="C31" s="140">
        <v>817</v>
      </c>
      <c r="D31" s="141">
        <f t="shared" si="3"/>
        <v>0.0289672544080605</v>
      </c>
      <c r="E31" s="166"/>
    </row>
    <row r="32" ht="36" customHeight="1" spans="1:5">
      <c r="A32" s="167" t="s">
        <v>3183</v>
      </c>
      <c r="B32" s="140">
        <v>52</v>
      </c>
      <c r="C32" s="140">
        <v>67</v>
      </c>
      <c r="D32" s="141">
        <f t="shared" si="3"/>
        <v>0.288461538461538</v>
      </c>
      <c r="E32" s="166"/>
    </row>
    <row r="33" ht="36" customHeight="1" spans="1:5">
      <c r="A33" s="167" t="s">
        <v>3180</v>
      </c>
      <c r="B33" s="140">
        <v>994</v>
      </c>
      <c r="C33" s="140">
        <v>4</v>
      </c>
      <c r="D33" s="141">
        <f t="shared" si="3"/>
        <v>-0.995975855130785</v>
      </c>
      <c r="E33" s="166"/>
    </row>
    <row r="34" ht="36" customHeight="1" spans="1:5">
      <c r="A34" s="167" t="s">
        <v>3181</v>
      </c>
      <c r="B34" s="140">
        <v>280</v>
      </c>
      <c r="C34" s="140">
        <v>300</v>
      </c>
      <c r="D34" s="141">
        <f t="shared" si="3"/>
        <v>0.0714285714285714</v>
      </c>
      <c r="E34" s="166" t="str">
        <f t="shared" ref="E34:E45" si="5">IF(A34&lt;&gt;"",IF(SUM(B34:C34)&lt;&gt;0,"是","否"),"是")</f>
        <v>是</v>
      </c>
    </row>
    <row r="35" ht="36" customHeight="1" spans="1:5">
      <c r="A35" s="165" t="s">
        <v>3189</v>
      </c>
      <c r="B35" s="136"/>
      <c r="C35" s="137"/>
      <c r="D35" s="138"/>
      <c r="E35" s="166" t="str">
        <f t="shared" si="5"/>
        <v>否</v>
      </c>
    </row>
    <row r="36" ht="36" customHeight="1" spans="1:5">
      <c r="A36" s="167" t="s">
        <v>3177</v>
      </c>
      <c r="B36" s="140"/>
      <c r="C36" s="146"/>
      <c r="D36" s="138"/>
      <c r="E36" s="166" t="str">
        <f t="shared" si="5"/>
        <v>否</v>
      </c>
    </row>
    <row r="37" ht="36" customHeight="1" spans="1:5">
      <c r="A37" s="167" t="s">
        <v>3178</v>
      </c>
      <c r="B37" s="140"/>
      <c r="C37" s="146"/>
      <c r="D37" s="138"/>
      <c r="E37" s="166" t="str">
        <f t="shared" si="5"/>
        <v>否</v>
      </c>
    </row>
    <row r="38" ht="36" customHeight="1" spans="1:5">
      <c r="A38" s="167" t="s">
        <v>3181</v>
      </c>
      <c r="B38" s="140"/>
      <c r="C38" s="146"/>
      <c r="D38" s="138"/>
      <c r="E38" s="166" t="str">
        <f t="shared" si="5"/>
        <v>否</v>
      </c>
    </row>
    <row r="39" ht="36" customHeight="1" spans="1:5">
      <c r="A39" s="123" t="s">
        <v>3190</v>
      </c>
      <c r="B39" s="145">
        <f>B4+B10+B15+B19+B23+B28+B35</f>
        <v>44799</v>
      </c>
      <c r="C39" s="145">
        <f>C4+C10+C15+C19+C23+C28+C35</f>
        <v>43889</v>
      </c>
      <c r="D39" s="138">
        <f t="shared" ref="D39:D43" si="6">(C39-B39)/B39</f>
        <v>-0.0203129534141387</v>
      </c>
      <c r="E39" s="166" t="str">
        <f t="shared" si="5"/>
        <v>是</v>
      </c>
    </row>
    <row r="40" ht="36" customHeight="1" spans="1:5">
      <c r="A40" s="167" t="s">
        <v>3191</v>
      </c>
      <c r="B40" s="140">
        <f>B5+B11+B16+B20+B24+B29+B36</f>
        <v>32971</v>
      </c>
      <c r="C40" s="140">
        <f>C5+C11+C16+C20+C24+C29+C36</f>
        <v>35060</v>
      </c>
      <c r="D40" s="141">
        <f t="shared" si="6"/>
        <v>0.0633587091686634</v>
      </c>
      <c r="E40" s="166" t="str">
        <f t="shared" si="5"/>
        <v>是</v>
      </c>
    </row>
    <row r="41" ht="36" customHeight="1" spans="1:5">
      <c r="A41" s="167" t="s">
        <v>3192</v>
      </c>
      <c r="B41" s="140">
        <f>B6+B12+B17+B21+B25+B30+B37</f>
        <v>1678</v>
      </c>
      <c r="C41" s="140">
        <f>C6+C12+C17+C21+C25+C30+C37</f>
        <v>217</v>
      </c>
      <c r="D41" s="141">
        <f t="shared" si="6"/>
        <v>-0.870679380214541</v>
      </c>
      <c r="E41" s="166" t="str">
        <f t="shared" si="5"/>
        <v>是</v>
      </c>
    </row>
    <row r="42" ht="36" customHeight="1" spans="1:5">
      <c r="A42" s="167" t="s">
        <v>3193</v>
      </c>
      <c r="B42" s="140">
        <f>B9+B14+B22+B27+B34+B38</f>
        <v>7118</v>
      </c>
      <c r="C42" s="140">
        <f>C9+C14+C22+C27+C34+C38</f>
        <v>6641</v>
      </c>
      <c r="D42" s="141">
        <f t="shared" si="6"/>
        <v>-0.0670132059567294</v>
      </c>
      <c r="E42" s="166" t="str">
        <f t="shared" si="5"/>
        <v>是</v>
      </c>
    </row>
    <row r="43" ht="36" customHeight="1" spans="1:5">
      <c r="A43" s="124" t="s">
        <v>3194</v>
      </c>
      <c r="B43" s="136">
        <v>23536</v>
      </c>
      <c r="C43" s="136">
        <v>26724</v>
      </c>
      <c r="D43" s="138">
        <f t="shared" si="6"/>
        <v>0.135452073419443</v>
      </c>
      <c r="E43" s="166" t="str">
        <f t="shared" si="5"/>
        <v>是</v>
      </c>
    </row>
    <row r="44" ht="36" customHeight="1" spans="1:5">
      <c r="A44" s="168" t="s">
        <v>3195</v>
      </c>
      <c r="B44" s="136"/>
      <c r="C44" s="137"/>
      <c r="D44" s="138"/>
      <c r="E44" s="166" t="str">
        <f t="shared" si="5"/>
        <v>否</v>
      </c>
    </row>
    <row r="45" ht="36" customHeight="1" spans="1:5">
      <c r="A45" s="123" t="s">
        <v>3196</v>
      </c>
      <c r="B45" s="145">
        <f>B39+B43</f>
        <v>68335</v>
      </c>
      <c r="C45" s="145">
        <f>C39+C43</f>
        <v>70613</v>
      </c>
      <c r="D45" s="138">
        <f>(C45-B45)/B45</f>
        <v>0.0333357722982366</v>
      </c>
      <c r="E45" s="166" t="str">
        <f t="shared" si="5"/>
        <v>是</v>
      </c>
    </row>
    <row r="46" spans="2:3">
      <c r="B46" s="169"/>
      <c r="C46" s="169"/>
    </row>
    <row r="47" spans="2:3">
      <c r="B47" s="169"/>
      <c r="C47" s="169"/>
    </row>
    <row r="48" spans="2:3">
      <c r="B48" s="169"/>
      <c r="C48" s="169"/>
    </row>
    <row r="49" spans="2:3">
      <c r="B49" s="169"/>
      <c r="C49" s="169"/>
    </row>
  </sheetData>
  <autoFilter xmlns:etc="http://www.wps.cn/officeDocument/2017/etCustomData" ref="A3:E45" etc:filterBottomFollowUsedRange="0">
    <filterColumn colId="4">
      <customFilters>
        <customFilter operator="equal" val="是"/>
      </customFilters>
    </filterColumn>
    <extLst/>
  </autoFilter>
  <mergeCells count="1">
    <mergeCell ref="A1:D1"/>
  </mergeCells>
  <conditionalFormatting sqref="E4:E45">
    <cfRule type="cellIs" dxfId="3" priority="3" stopIfTrue="1" operator="lessThanOrEqual">
      <formula>-1</formula>
    </cfRule>
  </conditionalFormatting>
  <conditionalFormatting sqref="E5:E45">
    <cfRule type="cellIs" dxfId="3" priority="1" stopIfTrue="1" operator="lessThanOrEqual">
      <formula>-1</formula>
    </cfRule>
  </conditionalFormatting>
  <conditionalFormatting sqref="C6:C9 C11:C14 C20:C22 C16:C18 C29 C36:C38 C27">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00B0F0"/>
  </sheetPr>
  <dimension ref="A1:E22"/>
  <sheetViews>
    <sheetView showGridLines="0" showZeros="0" view="pageBreakPreview" zoomScaleNormal="100" workbookViewId="0">
      <pane ySplit="3" topLeftCell="A15" activePane="bottomLeft" state="frozen"/>
      <selection/>
      <selection pane="bottomLeft" activeCell="B21" sqref="B21:C22"/>
    </sheetView>
  </sheetViews>
  <sheetFormatPr defaultColWidth="9" defaultRowHeight="14.25" outlineLevelCol="4"/>
  <cols>
    <col min="1" max="1" width="45.6333333333333" style="149" customWidth="1"/>
    <col min="2" max="4" width="20.6333333333333" style="149" customWidth="1"/>
    <col min="5" max="5" width="12.75" style="149" hidden="1" customWidth="1"/>
    <col min="6" max="16384" width="9" style="149"/>
  </cols>
  <sheetData>
    <row r="1" ht="45" customHeight="1" spans="1:4">
      <c r="A1" s="150" t="s">
        <v>3197</v>
      </c>
      <c r="B1" s="150"/>
      <c r="C1" s="150"/>
      <c r="D1" s="150"/>
    </row>
    <row r="2" ht="20.1" customHeight="1" spans="1:4">
      <c r="A2" s="151"/>
      <c r="B2" s="152"/>
      <c r="C2" s="153"/>
      <c r="D2" s="154" t="s">
        <v>3198</v>
      </c>
    </row>
    <row r="3" ht="45" customHeight="1" spans="1:5">
      <c r="A3" s="111" t="s">
        <v>2445</v>
      </c>
      <c r="B3" s="112" t="s">
        <v>5</v>
      </c>
      <c r="C3" s="112" t="s">
        <v>6</v>
      </c>
      <c r="D3" s="112" t="s">
        <v>7</v>
      </c>
      <c r="E3" s="155" t="s">
        <v>138</v>
      </c>
    </row>
    <row r="4" ht="36" customHeight="1" spans="1:5">
      <c r="A4" s="114" t="s">
        <v>3199</v>
      </c>
      <c r="B4" s="115">
        <v>12113</v>
      </c>
      <c r="C4" s="115">
        <v>13131</v>
      </c>
      <c r="D4" s="116">
        <f t="shared" ref="D4:D9" si="0">(C4-B4)/B4</f>
        <v>0.084041938413275</v>
      </c>
      <c r="E4" s="156" t="str">
        <f t="shared" ref="E4:E22" si="1">IF(A4&lt;&gt;"",IF(SUM(B4:C4)&lt;&gt;0,"是","否"),"是")</f>
        <v>是</v>
      </c>
    </row>
    <row r="5" ht="39" customHeight="1" spans="1:5">
      <c r="A5" s="117" t="s">
        <v>3200</v>
      </c>
      <c r="B5" s="118">
        <v>12113</v>
      </c>
      <c r="C5" s="118">
        <v>13131</v>
      </c>
      <c r="D5" s="119">
        <f t="shared" si="0"/>
        <v>0.084041938413275</v>
      </c>
      <c r="E5" s="156" t="str">
        <f t="shared" si="1"/>
        <v>是</v>
      </c>
    </row>
    <row r="6" ht="36" customHeight="1" spans="1:5">
      <c r="A6" s="157" t="s">
        <v>3201</v>
      </c>
      <c r="B6" s="115">
        <v>20472</v>
      </c>
      <c r="C6" s="115">
        <v>24105</v>
      </c>
      <c r="D6" s="116">
        <f t="shared" si="0"/>
        <v>0.177461899179367</v>
      </c>
      <c r="E6" s="156" t="str">
        <f t="shared" si="1"/>
        <v>是</v>
      </c>
    </row>
    <row r="7" ht="36" customHeight="1" spans="1:5">
      <c r="A7" s="117" t="s">
        <v>3200</v>
      </c>
      <c r="B7" s="118">
        <v>20472</v>
      </c>
      <c r="C7" s="118">
        <v>24105</v>
      </c>
      <c r="D7" s="119">
        <f t="shared" si="0"/>
        <v>0.177461899179367</v>
      </c>
      <c r="E7" s="156" t="str">
        <f t="shared" si="1"/>
        <v>是</v>
      </c>
    </row>
    <row r="8" s="148" customFormat="1" ht="36" customHeight="1" spans="1:5">
      <c r="A8" s="114" t="s">
        <v>3202</v>
      </c>
      <c r="B8" s="115">
        <v>1095</v>
      </c>
      <c r="C8" s="115">
        <v>1958</v>
      </c>
      <c r="D8" s="116">
        <f t="shared" si="0"/>
        <v>0.788127853881278</v>
      </c>
      <c r="E8" s="156" t="str">
        <f t="shared" si="1"/>
        <v>是</v>
      </c>
    </row>
    <row r="9" s="148" customFormat="1" ht="36" customHeight="1" spans="1:5">
      <c r="A9" s="117" t="s">
        <v>3200</v>
      </c>
      <c r="B9" s="118">
        <v>1095</v>
      </c>
      <c r="C9" s="120">
        <v>1958</v>
      </c>
      <c r="D9" s="119">
        <f t="shared" si="0"/>
        <v>0.788127853881278</v>
      </c>
      <c r="E9" s="156" t="str">
        <f t="shared" si="1"/>
        <v>是</v>
      </c>
    </row>
    <row r="10" s="148" customFormat="1" ht="36" customHeight="1" spans="1:5">
      <c r="A10" s="114" t="s">
        <v>3203</v>
      </c>
      <c r="B10" s="115"/>
      <c r="C10" s="115"/>
      <c r="D10" s="119"/>
      <c r="E10" s="156" t="str">
        <f t="shared" si="1"/>
        <v>否</v>
      </c>
    </row>
    <row r="11" s="148" customFormat="1" ht="36" customHeight="1" spans="1:5">
      <c r="A11" s="117" t="s">
        <v>3200</v>
      </c>
      <c r="B11" s="118"/>
      <c r="C11" s="121"/>
      <c r="D11" s="119"/>
      <c r="E11" s="156" t="str">
        <f t="shared" si="1"/>
        <v>否</v>
      </c>
    </row>
    <row r="12" s="148" customFormat="1" ht="36" customHeight="1" spans="1:5">
      <c r="A12" s="114" t="s">
        <v>3204</v>
      </c>
      <c r="B12" s="115">
        <v>3236</v>
      </c>
      <c r="C12" s="115">
        <v>2739</v>
      </c>
      <c r="D12" s="116">
        <f t="shared" ref="D12:D15" si="2">(C12-B12)/B12</f>
        <v>-0.153584672435105</v>
      </c>
      <c r="E12" s="156" t="str">
        <f t="shared" si="1"/>
        <v>是</v>
      </c>
    </row>
    <row r="13" s="148" customFormat="1" ht="36" customHeight="1" spans="1:5">
      <c r="A13" s="117" t="s">
        <v>3200</v>
      </c>
      <c r="B13" s="118">
        <v>3236</v>
      </c>
      <c r="C13" s="121">
        <v>2739</v>
      </c>
      <c r="D13" s="119">
        <f t="shared" si="2"/>
        <v>-0.153584672435105</v>
      </c>
      <c r="E13" s="156" t="str">
        <f t="shared" si="1"/>
        <v>是</v>
      </c>
    </row>
    <row r="14" s="148" customFormat="1" ht="36" customHeight="1" spans="1:5">
      <c r="A14" s="114" t="s">
        <v>3205</v>
      </c>
      <c r="B14" s="115">
        <v>10327</v>
      </c>
      <c r="C14" s="115">
        <v>11636</v>
      </c>
      <c r="D14" s="116">
        <f t="shared" si="2"/>
        <v>0.126755107969401</v>
      </c>
      <c r="E14" s="156" t="str">
        <f t="shared" si="1"/>
        <v>是</v>
      </c>
    </row>
    <row r="15" ht="36" customHeight="1" spans="1:5">
      <c r="A15" s="117" t="s">
        <v>3200</v>
      </c>
      <c r="B15" s="118">
        <v>10327</v>
      </c>
      <c r="C15" s="120">
        <v>11636</v>
      </c>
      <c r="D15" s="119">
        <f t="shared" si="2"/>
        <v>0.126755107969401</v>
      </c>
      <c r="E15" s="156" t="str">
        <f t="shared" si="1"/>
        <v>是</v>
      </c>
    </row>
    <row r="16" ht="36" customHeight="1" spans="1:5">
      <c r="A16" s="114" t="s">
        <v>3206</v>
      </c>
      <c r="B16" s="115"/>
      <c r="C16" s="115"/>
      <c r="D16" s="119"/>
      <c r="E16" s="156" t="str">
        <f t="shared" si="1"/>
        <v>否</v>
      </c>
    </row>
    <row r="17" ht="36" customHeight="1" spans="1:5">
      <c r="A17" s="117" t="s">
        <v>3200</v>
      </c>
      <c r="B17" s="118"/>
      <c r="C17" s="122"/>
      <c r="D17" s="119"/>
      <c r="E17" s="156" t="str">
        <f t="shared" si="1"/>
        <v>否</v>
      </c>
    </row>
    <row r="18" ht="36" customHeight="1" spans="1:5">
      <c r="A18" s="123" t="s">
        <v>3207</v>
      </c>
      <c r="B18" s="115">
        <f>B4+B6+B8+B10+B12+B14+B16</f>
        <v>47243</v>
      </c>
      <c r="C18" s="115">
        <f>C4+C6+C8+C10+C12+C14+C16</f>
        <v>53569</v>
      </c>
      <c r="D18" s="116">
        <f t="shared" ref="D18:D22" si="3">(C18-B18)/B18</f>
        <v>0.133903435429587</v>
      </c>
      <c r="E18" s="156" t="str">
        <f t="shared" si="1"/>
        <v>是</v>
      </c>
    </row>
    <row r="19" ht="36" customHeight="1" spans="1:5">
      <c r="A19" s="117" t="s">
        <v>3208</v>
      </c>
      <c r="B19" s="118">
        <v>47243</v>
      </c>
      <c r="C19" s="118">
        <v>53569</v>
      </c>
      <c r="D19" s="119">
        <f t="shared" si="3"/>
        <v>0.133903435429587</v>
      </c>
      <c r="E19" s="156" t="str">
        <f t="shared" si="1"/>
        <v>是</v>
      </c>
    </row>
    <row r="20" ht="36" customHeight="1" spans="1:5">
      <c r="A20" s="158" t="s">
        <v>3209</v>
      </c>
      <c r="B20" s="115"/>
      <c r="C20" s="115"/>
      <c r="D20" s="119"/>
      <c r="E20" s="156" t="str">
        <f t="shared" si="1"/>
        <v>否</v>
      </c>
    </row>
    <row r="21" ht="36" customHeight="1" spans="1:5">
      <c r="A21" s="124" t="s">
        <v>3210</v>
      </c>
      <c r="B21" s="115">
        <v>22684</v>
      </c>
      <c r="C21" s="115">
        <v>23668</v>
      </c>
      <c r="D21" s="116">
        <f t="shared" si="3"/>
        <v>0.0433785928407688</v>
      </c>
      <c r="E21" s="156" t="str">
        <f t="shared" si="1"/>
        <v>是</v>
      </c>
    </row>
    <row r="22" ht="36" customHeight="1" spans="1:5">
      <c r="A22" s="123" t="s">
        <v>3211</v>
      </c>
      <c r="B22" s="115">
        <f>B18+B21</f>
        <v>69927</v>
      </c>
      <c r="C22" s="115">
        <f>C18+C21</f>
        <v>77237</v>
      </c>
      <c r="D22" s="116">
        <f t="shared" si="3"/>
        <v>0.104537589200166</v>
      </c>
      <c r="E22" s="156" t="str">
        <f t="shared" si="1"/>
        <v>是</v>
      </c>
    </row>
  </sheetData>
  <autoFilter xmlns:etc="http://www.wps.cn/officeDocument/2017/etCustomData" ref="A3:E22" etc:filterBottomFollowUsedRange="0">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tabColor rgb="FF00B0F0"/>
  </sheetPr>
  <dimension ref="A1:E49"/>
  <sheetViews>
    <sheetView showGridLines="0" showZeros="0" view="pageBreakPreview" zoomScaleNormal="100" workbookViewId="0">
      <pane ySplit="3" topLeftCell="A16" activePane="bottomLeft" state="frozen"/>
      <selection/>
      <selection pane="bottomLeft" activeCell="B45" sqref="B45:C45"/>
    </sheetView>
  </sheetViews>
  <sheetFormatPr defaultColWidth="9" defaultRowHeight="14.25" outlineLevelCol="4"/>
  <cols>
    <col min="1" max="1" width="46.1333333333333" style="128" customWidth="1"/>
    <col min="2" max="4" width="20.6333333333333" style="128" customWidth="1"/>
    <col min="5" max="5" width="5" style="128" hidden="1" customWidth="1"/>
    <col min="6" max="16384" width="9" style="128"/>
  </cols>
  <sheetData>
    <row r="1" ht="45" customHeight="1" spans="1:4">
      <c r="A1" s="129" t="s">
        <v>3212</v>
      </c>
      <c r="B1" s="129"/>
      <c r="C1" s="129"/>
      <c r="D1" s="129"/>
    </row>
    <row r="2" ht="20.1" customHeight="1" spans="1:4">
      <c r="A2" s="130"/>
      <c r="B2" s="131"/>
      <c r="C2" s="132"/>
      <c r="D2" s="133" t="s">
        <v>2</v>
      </c>
    </row>
    <row r="3" ht="45" customHeight="1" spans="1:5">
      <c r="A3" s="134" t="s">
        <v>3175</v>
      </c>
      <c r="B3" s="112" t="s">
        <v>5</v>
      </c>
      <c r="C3" s="112" t="s">
        <v>6</v>
      </c>
      <c r="D3" s="112" t="s">
        <v>7</v>
      </c>
      <c r="E3" s="113" t="s">
        <v>138</v>
      </c>
    </row>
    <row r="4" ht="36" customHeight="1" spans="1:5">
      <c r="A4" s="135" t="s">
        <v>3176</v>
      </c>
      <c r="B4" s="136">
        <v>12884</v>
      </c>
      <c r="C4" s="137">
        <v>13531</v>
      </c>
      <c r="D4" s="138">
        <f t="shared" ref="D4:D8" si="0">(C4-B4)/B4</f>
        <v>0.0502173238124806</v>
      </c>
      <c r="E4" s="113" t="str">
        <f>IF(A4&lt;&gt;"",IF(SUM(B4:C4)&lt;&gt;0,"是","否"),"是")</f>
        <v>是</v>
      </c>
    </row>
    <row r="5" ht="36" customHeight="1" spans="1:5">
      <c r="A5" s="139" t="s">
        <v>3177</v>
      </c>
      <c r="B5" s="140">
        <v>12191</v>
      </c>
      <c r="C5" s="140">
        <v>12844</v>
      </c>
      <c r="D5" s="141">
        <f t="shared" si="0"/>
        <v>0.0535641046673776</v>
      </c>
      <c r="E5" s="113" t="str">
        <f>IF(A5&lt;&gt;"",IF(SUM(B5:C5)&lt;&gt;0,"是","否"),"是")</f>
        <v>是</v>
      </c>
    </row>
    <row r="6" ht="36" customHeight="1" spans="1:5">
      <c r="A6" s="139" t="s">
        <v>3178</v>
      </c>
      <c r="B6" s="140">
        <v>37</v>
      </c>
      <c r="C6" s="142">
        <v>30</v>
      </c>
      <c r="D6" s="141">
        <f t="shared" si="0"/>
        <v>-0.189189189189189</v>
      </c>
      <c r="E6" s="113" t="str">
        <f>IF(A6&lt;&gt;"",IF(SUM(B6:C6)&lt;&gt;0,"是","否"),"是")</f>
        <v>是</v>
      </c>
    </row>
    <row r="7" customFormat="1" ht="36" customHeight="1" spans="1:5">
      <c r="A7" s="139" t="s">
        <v>3179</v>
      </c>
      <c r="B7" s="140">
        <v>650</v>
      </c>
      <c r="C7" s="142">
        <v>651</v>
      </c>
      <c r="D7" s="141">
        <f t="shared" si="0"/>
        <v>0.00153846153846154</v>
      </c>
      <c r="E7" s="113"/>
    </row>
    <row r="8" customFormat="1" ht="36" customHeight="1" spans="1:5">
      <c r="A8" s="139" t="s">
        <v>3180</v>
      </c>
      <c r="B8" s="140">
        <v>6</v>
      </c>
      <c r="C8" s="142">
        <v>6</v>
      </c>
      <c r="D8" s="141">
        <f t="shared" si="0"/>
        <v>0</v>
      </c>
      <c r="E8" s="113"/>
    </row>
    <row r="9" s="127" customFormat="1" ht="36" customHeight="1" spans="1:5">
      <c r="A9" s="139" t="s">
        <v>3181</v>
      </c>
      <c r="B9" s="140"/>
      <c r="C9" s="142"/>
      <c r="D9" s="138"/>
      <c r="E9" s="113" t="str">
        <f>IF(A9&lt;&gt;"",IF(SUM(B9:C9)&lt;&gt;0,"是","否"),"是")</f>
        <v>否</v>
      </c>
    </row>
    <row r="10" s="127" customFormat="1" ht="36" customHeight="1" spans="1:5">
      <c r="A10" s="143" t="s">
        <v>3182</v>
      </c>
      <c r="B10" s="136">
        <v>20116</v>
      </c>
      <c r="C10" s="136">
        <v>20218</v>
      </c>
      <c r="D10" s="138">
        <f>(C10-B10)/B10</f>
        <v>0.00507059057466693</v>
      </c>
      <c r="E10" s="113" t="str">
        <f>IF(A10&lt;&gt;"",IF(SUM(B10:C10)&lt;&gt;0,"是","否"),"是")</f>
        <v>是</v>
      </c>
    </row>
    <row r="11" s="127" customFormat="1" ht="36" customHeight="1" spans="1:5">
      <c r="A11" s="139" t="s">
        <v>3177</v>
      </c>
      <c r="B11" s="140">
        <v>15898</v>
      </c>
      <c r="C11" s="142">
        <v>16096</v>
      </c>
      <c r="D11" s="141">
        <f>(C11-B11)/B11</f>
        <v>0.0124543967794691</v>
      </c>
      <c r="E11" s="113" t="str">
        <f>IF(A11&lt;&gt;"",IF(SUM(B11:C11)&lt;&gt;0,"是","否"),"是")</f>
        <v>是</v>
      </c>
    </row>
    <row r="12" s="127" customFormat="1" ht="36" customHeight="1" spans="1:5">
      <c r="A12" s="139" t="s">
        <v>3178</v>
      </c>
      <c r="B12" s="140">
        <v>85</v>
      </c>
      <c r="C12" s="142">
        <v>100</v>
      </c>
      <c r="D12" s="141">
        <f>(C12-B12)/B12</f>
        <v>0.176470588235294</v>
      </c>
      <c r="E12" s="113" t="str">
        <f>IF(A12&lt;&gt;"",IF(SUM(B12:C12)&lt;&gt;0,"是","否"),"是")</f>
        <v>是</v>
      </c>
    </row>
    <row r="13" s="127" customFormat="1" ht="36" customHeight="1" spans="1:5">
      <c r="A13" s="139" t="s">
        <v>3183</v>
      </c>
      <c r="B13" s="140">
        <v>531</v>
      </c>
      <c r="C13" s="142">
        <v>420</v>
      </c>
      <c r="D13" s="141">
        <f>(C13-B13)/B13</f>
        <v>-0.209039548022599</v>
      </c>
      <c r="E13" s="113"/>
    </row>
    <row r="14" s="127" customFormat="1" ht="36" customHeight="1" spans="1:5">
      <c r="A14" s="139" t="s">
        <v>3181</v>
      </c>
      <c r="B14" s="140">
        <v>3602</v>
      </c>
      <c r="C14" s="142">
        <v>3602</v>
      </c>
      <c r="D14" s="141">
        <f>(C14-B14)/B14</f>
        <v>0</v>
      </c>
      <c r="E14" s="113" t="str">
        <f t="shared" ref="E14:E25" si="1">IF(A14&lt;&gt;"",IF(SUM(B14:C14)&lt;&gt;0,"是","否"),"是")</f>
        <v>是</v>
      </c>
    </row>
    <row r="15" s="127" customFormat="1" ht="36" customHeight="1" spans="1:5">
      <c r="A15" s="135" t="s">
        <v>3184</v>
      </c>
      <c r="B15" s="136">
        <v>799</v>
      </c>
      <c r="C15" s="137">
        <v>805</v>
      </c>
      <c r="D15" s="138">
        <v>0.00750938673341677</v>
      </c>
      <c r="E15" s="113" t="str">
        <f t="shared" si="1"/>
        <v>是</v>
      </c>
    </row>
    <row r="16" ht="33" customHeight="1" spans="1:5">
      <c r="A16" s="139" t="s">
        <v>3177</v>
      </c>
      <c r="B16" s="140">
        <v>794</v>
      </c>
      <c r="C16" s="142">
        <v>803</v>
      </c>
      <c r="D16" s="141">
        <v>0.0113350125944584</v>
      </c>
      <c r="E16" s="113" t="str">
        <f t="shared" si="1"/>
        <v>是</v>
      </c>
    </row>
    <row r="17" ht="36" customHeight="1" spans="1:5">
      <c r="A17" s="139" t="s">
        <v>3178</v>
      </c>
      <c r="B17" s="140">
        <v>2</v>
      </c>
      <c r="C17" s="142">
        <v>1</v>
      </c>
      <c r="D17" s="141">
        <v>-0.5</v>
      </c>
      <c r="E17" s="113" t="str">
        <f t="shared" si="1"/>
        <v>是</v>
      </c>
    </row>
    <row r="18" ht="29" customHeight="1" spans="1:5">
      <c r="A18" s="139" t="s">
        <v>3180</v>
      </c>
      <c r="B18" s="140">
        <v>3</v>
      </c>
      <c r="C18" s="142">
        <v>1</v>
      </c>
      <c r="D18" s="141">
        <v>-0.5</v>
      </c>
      <c r="E18" s="113" t="str">
        <f t="shared" si="1"/>
        <v>是</v>
      </c>
    </row>
    <row r="19" ht="36" customHeight="1" spans="1:5">
      <c r="A19" s="135" t="s">
        <v>3185</v>
      </c>
      <c r="B19" s="136"/>
      <c r="C19" s="137"/>
      <c r="D19" s="138"/>
      <c r="E19" s="113" t="str">
        <f t="shared" si="1"/>
        <v>否</v>
      </c>
    </row>
    <row r="20" ht="36" customHeight="1" spans="1:5">
      <c r="A20" s="139" t="s">
        <v>3177</v>
      </c>
      <c r="B20" s="140"/>
      <c r="C20" s="144"/>
      <c r="D20" s="138"/>
      <c r="E20" s="113" t="str">
        <f t="shared" si="1"/>
        <v>否</v>
      </c>
    </row>
    <row r="21" ht="36" customHeight="1" spans="1:5">
      <c r="A21" s="139" t="s">
        <v>3178</v>
      </c>
      <c r="B21" s="140"/>
      <c r="C21" s="144"/>
      <c r="D21" s="138"/>
      <c r="E21" s="113" t="str">
        <f t="shared" si="1"/>
        <v>否</v>
      </c>
    </row>
    <row r="22" ht="36" customHeight="1" spans="1:5">
      <c r="A22" s="139" t="s">
        <v>3181</v>
      </c>
      <c r="B22" s="140"/>
      <c r="C22" s="144"/>
      <c r="D22" s="138"/>
      <c r="E22" s="113" t="str">
        <f t="shared" si="1"/>
        <v>否</v>
      </c>
    </row>
    <row r="23" ht="36" customHeight="1" spans="1:5">
      <c r="A23" s="135" t="s">
        <v>3186</v>
      </c>
      <c r="B23" s="136">
        <v>3763</v>
      </c>
      <c r="C23" s="137">
        <v>3299</v>
      </c>
      <c r="D23" s="138">
        <f t="shared" ref="D23:D34" si="2">(C23-B23)/B23</f>
        <v>-0.123305872973691</v>
      </c>
      <c r="E23" s="113" t="str">
        <f t="shared" si="1"/>
        <v>是</v>
      </c>
    </row>
    <row r="24" ht="36" customHeight="1" spans="1:5">
      <c r="A24" s="139" t="s">
        <v>3177</v>
      </c>
      <c r="B24" s="140">
        <v>520</v>
      </c>
      <c r="C24" s="137">
        <v>550</v>
      </c>
      <c r="D24" s="141">
        <f t="shared" si="2"/>
        <v>0.0576923076923077</v>
      </c>
      <c r="E24" s="113" t="str">
        <f t="shared" si="1"/>
        <v>是</v>
      </c>
    </row>
    <row r="25" ht="36" customHeight="1" spans="1:5">
      <c r="A25" s="139" t="s">
        <v>3178</v>
      </c>
      <c r="B25" s="140">
        <v>5</v>
      </c>
      <c r="C25" s="140">
        <v>5</v>
      </c>
      <c r="D25" s="141">
        <f t="shared" si="2"/>
        <v>0</v>
      </c>
      <c r="E25" s="113" t="str">
        <f t="shared" si="1"/>
        <v>是</v>
      </c>
    </row>
    <row r="26" ht="36" customHeight="1" spans="1:5">
      <c r="A26" s="139" t="s">
        <v>3180</v>
      </c>
      <c r="B26" s="140">
        <v>2</v>
      </c>
      <c r="C26" s="140">
        <v>5</v>
      </c>
      <c r="D26" s="141">
        <f t="shared" si="2"/>
        <v>1.5</v>
      </c>
      <c r="E26" s="113"/>
    </row>
    <row r="27" ht="36" customHeight="1" spans="1:5">
      <c r="A27" s="139" t="s">
        <v>3181</v>
      </c>
      <c r="B27" s="140">
        <v>3236</v>
      </c>
      <c r="C27" s="142">
        <v>2739</v>
      </c>
      <c r="D27" s="141">
        <f t="shared" si="2"/>
        <v>-0.153584672435105</v>
      </c>
      <c r="E27" s="113" t="str">
        <f>IF(A27&lt;&gt;"",IF(SUM(B27:C27)&lt;&gt;0,"是","否"),"是")</f>
        <v>是</v>
      </c>
    </row>
    <row r="28" ht="36" customHeight="1" spans="1:5">
      <c r="A28" s="135" t="s">
        <v>3187</v>
      </c>
      <c r="B28" s="145">
        <v>7237</v>
      </c>
      <c r="C28" s="137">
        <v>6036</v>
      </c>
      <c r="D28" s="138">
        <f t="shared" si="2"/>
        <v>-0.165952742849247</v>
      </c>
      <c r="E28" s="113" t="str">
        <f>IF(A28&lt;&gt;"",IF(SUM(B28:C28)&lt;&gt;0,"是","否"),"是")</f>
        <v>是</v>
      </c>
    </row>
    <row r="29" ht="36" customHeight="1" spans="1:5">
      <c r="A29" s="139" t="s">
        <v>3177</v>
      </c>
      <c r="B29" s="140">
        <v>3568</v>
      </c>
      <c r="C29" s="146">
        <v>4767</v>
      </c>
      <c r="D29" s="141">
        <f t="shared" si="2"/>
        <v>0.336042600896861</v>
      </c>
      <c r="E29" s="113" t="str">
        <f>IF(A29&lt;&gt;"",IF(SUM(B29:C29)&lt;&gt;0,"是","否"),"是")</f>
        <v>是</v>
      </c>
    </row>
    <row r="30" ht="36" customHeight="1" spans="1:5">
      <c r="A30" s="139" t="s">
        <v>3178</v>
      </c>
      <c r="B30" s="140">
        <v>1549</v>
      </c>
      <c r="C30" s="140">
        <v>81</v>
      </c>
      <c r="D30" s="141">
        <f t="shared" si="2"/>
        <v>-0.94770819883796</v>
      </c>
      <c r="E30" s="113" t="str">
        <f>IF(A30&lt;&gt;"",IF(SUM(B30:C30)&lt;&gt;0,"是","否"),"是")</f>
        <v>是</v>
      </c>
    </row>
    <row r="31" ht="36" customHeight="1" spans="1:5">
      <c r="A31" s="139" t="s">
        <v>3188</v>
      </c>
      <c r="B31" s="140">
        <v>794</v>
      </c>
      <c r="C31" s="140">
        <v>817</v>
      </c>
      <c r="D31" s="141">
        <f t="shared" si="2"/>
        <v>0.0289672544080605</v>
      </c>
      <c r="E31" s="113"/>
    </row>
    <row r="32" ht="36" customHeight="1" spans="1:5">
      <c r="A32" s="139" t="s">
        <v>3183</v>
      </c>
      <c r="B32" s="140">
        <v>52</v>
      </c>
      <c r="C32" s="140">
        <v>67</v>
      </c>
      <c r="D32" s="141">
        <f t="shared" si="2"/>
        <v>0.288461538461538</v>
      </c>
      <c r="E32" s="113"/>
    </row>
    <row r="33" ht="36" customHeight="1" spans="1:5">
      <c r="A33" s="139" t="s">
        <v>3180</v>
      </c>
      <c r="B33" s="140">
        <v>994</v>
      </c>
      <c r="C33" s="140">
        <v>4</v>
      </c>
      <c r="D33" s="141">
        <f t="shared" si="2"/>
        <v>-0.995975855130785</v>
      </c>
      <c r="E33" s="113"/>
    </row>
    <row r="34" ht="36" customHeight="1" spans="1:5">
      <c r="A34" s="139" t="s">
        <v>3181</v>
      </c>
      <c r="B34" s="140">
        <v>280</v>
      </c>
      <c r="C34" s="140">
        <v>300</v>
      </c>
      <c r="D34" s="141">
        <f t="shared" si="2"/>
        <v>0.0714285714285714</v>
      </c>
      <c r="E34" s="113" t="str">
        <f t="shared" ref="E34:E45" si="3">IF(A34&lt;&gt;"",IF(SUM(B34:C34)&lt;&gt;0,"是","否"),"是")</f>
        <v>是</v>
      </c>
    </row>
    <row r="35" ht="36" customHeight="1" spans="1:5">
      <c r="A35" s="135" t="s">
        <v>3189</v>
      </c>
      <c r="B35" s="136"/>
      <c r="C35" s="137"/>
      <c r="D35" s="138"/>
      <c r="E35" s="113" t="str">
        <f t="shared" si="3"/>
        <v>否</v>
      </c>
    </row>
    <row r="36" ht="36" customHeight="1" spans="1:5">
      <c r="A36" s="139" t="s">
        <v>3177</v>
      </c>
      <c r="B36" s="140"/>
      <c r="C36" s="146"/>
      <c r="D36" s="138"/>
      <c r="E36" s="113" t="str">
        <f t="shared" si="3"/>
        <v>否</v>
      </c>
    </row>
    <row r="37" ht="36" customHeight="1" spans="1:5">
      <c r="A37" s="139" t="s">
        <v>3178</v>
      </c>
      <c r="B37" s="140"/>
      <c r="C37" s="146"/>
      <c r="D37" s="138"/>
      <c r="E37" s="113" t="str">
        <f t="shared" si="3"/>
        <v>否</v>
      </c>
    </row>
    <row r="38" ht="36" customHeight="1" spans="1:5">
      <c r="A38" s="139" t="s">
        <v>3181</v>
      </c>
      <c r="B38" s="140"/>
      <c r="C38" s="146"/>
      <c r="D38" s="138"/>
      <c r="E38" s="113" t="str">
        <f t="shared" si="3"/>
        <v>否</v>
      </c>
    </row>
    <row r="39" ht="36" customHeight="1" spans="1:5">
      <c r="A39" s="123" t="s">
        <v>3190</v>
      </c>
      <c r="B39" s="145">
        <v>44799</v>
      </c>
      <c r="C39" s="145">
        <v>43889</v>
      </c>
      <c r="D39" s="138">
        <f t="shared" ref="D39:D43" si="4">(C39-B39)/B39</f>
        <v>-0.0203129534141387</v>
      </c>
      <c r="E39" s="113" t="str">
        <f t="shared" si="3"/>
        <v>是</v>
      </c>
    </row>
    <row r="40" ht="36" customHeight="1" spans="1:5">
      <c r="A40" s="139" t="s">
        <v>3191</v>
      </c>
      <c r="B40" s="140">
        <v>32971</v>
      </c>
      <c r="C40" s="140">
        <v>35060</v>
      </c>
      <c r="D40" s="141">
        <f t="shared" si="4"/>
        <v>0.0633587091686634</v>
      </c>
      <c r="E40" s="113" t="str">
        <f t="shared" si="3"/>
        <v>是</v>
      </c>
    </row>
    <row r="41" ht="36" customHeight="1" spans="1:5">
      <c r="A41" s="139" t="s">
        <v>3192</v>
      </c>
      <c r="B41" s="140">
        <v>1678</v>
      </c>
      <c r="C41" s="140">
        <v>217</v>
      </c>
      <c r="D41" s="141">
        <f t="shared" si="4"/>
        <v>-0.870679380214541</v>
      </c>
      <c r="E41" s="113" t="str">
        <f t="shared" si="3"/>
        <v>是</v>
      </c>
    </row>
    <row r="42" ht="36" customHeight="1" spans="1:5">
      <c r="A42" s="139" t="s">
        <v>3193</v>
      </c>
      <c r="B42" s="140">
        <v>7118</v>
      </c>
      <c r="C42" s="140">
        <v>6641</v>
      </c>
      <c r="D42" s="141">
        <f t="shared" si="4"/>
        <v>-0.0670132059567294</v>
      </c>
      <c r="E42" s="113" t="str">
        <f t="shared" si="3"/>
        <v>是</v>
      </c>
    </row>
    <row r="43" ht="36" customHeight="1" spans="1:5">
      <c r="A43" s="124" t="s">
        <v>3194</v>
      </c>
      <c r="B43" s="136">
        <v>23536</v>
      </c>
      <c r="C43" s="136">
        <v>26724</v>
      </c>
      <c r="D43" s="138">
        <f t="shared" si="4"/>
        <v>0.135452073419443</v>
      </c>
      <c r="E43" s="113" t="str">
        <f t="shared" si="3"/>
        <v>是</v>
      </c>
    </row>
    <row r="44" ht="36" customHeight="1" spans="1:5">
      <c r="A44" s="124" t="s">
        <v>3195</v>
      </c>
      <c r="B44" s="136"/>
      <c r="C44" s="137"/>
      <c r="D44" s="138"/>
      <c r="E44" s="113" t="str">
        <f t="shared" si="3"/>
        <v>否</v>
      </c>
    </row>
    <row r="45" ht="36" customHeight="1" spans="1:5">
      <c r="A45" s="123" t="s">
        <v>3196</v>
      </c>
      <c r="B45" s="145">
        <f>B39+B43</f>
        <v>68335</v>
      </c>
      <c r="C45" s="145">
        <f>C39+C43</f>
        <v>70613</v>
      </c>
      <c r="D45" s="138">
        <f>(C45-B45)/B45</f>
        <v>0.0333357722982366</v>
      </c>
      <c r="E45" s="113" t="str">
        <f t="shared" si="3"/>
        <v>是</v>
      </c>
    </row>
    <row r="46" spans="2:3">
      <c r="B46" s="147"/>
      <c r="C46" s="147"/>
    </row>
    <row r="47" spans="2:3">
      <c r="B47" s="147"/>
      <c r="C47" s="147"/>
    </row>
    <row r="48" spans="2:3">
      <c r="B48" s="147"/>
      <c r="C48" s="147"/>
    </row>
    <row r="49" spans="2:3">
      <c r="B49" s="147"/>
      <c r="C49" s="147"/>
    </row>
  </sheetData>
  <autoFilter xmlns:etc="http://www.wps.cn/officeDocument/2017/etCustomData" ref="A3:E45" etc:filterBottomFollowUsedRange="0">
    <filterColumn colId="4">
      <customFilters>
        <customFilter operator="equal" val="是"/>
      </customFilters>
    </filterColumn>
    <extLst/>
  </autoFilter>
  <mergeCells count="1">
    <mergeCell ref="A1:D1"/>
  </mergeCells>
  <conditionalFormatting sqref="E35:E39">
    <cfRule type="cellIs" dxfId="5" priority="2" stopIfTrue="1" operator="lessThan">
      <formula>0</formula>
    </cfRule>
  </conditionalFormatting>
  <conditionalFormatting sqref="C6:C9 C11:C14 C16:C18 C20:C22 C29 C27 C36:C38">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4">
    <tabColor rgb="FF00B0F0"/>
  </sheetPr>
  <dimension ref="A1:I26"/>
  <sheetViews>
    <sheetView showGridLines="0" showZeros="0" view="pageBreakPreview" zoomScaleNormal="100" workbookViewId="0">
      <selection activeCell="C8" sqref="C8"/>
    </sheetView>
  </sheetViews>
  <sheetFormatPr defaultColWidth="9" defaultRowHeight="14.25"/>
  <cols>
    <col min="1" max="1" width="50.75" style="103" customWidth="1"/>
    <col min="2" max="3" width="20.6333333333333" style="104" customWidth="1"/>
    <col min="4" max="4" width="20.6333333333333" style="103" customWidth="1"/>
    <col min="5" max="5" width="5.13333333333333" style="103" hidden="1" customWidth="1"/>
    <col min="6" max="7" width="12.6333333333333" style="103"/>
    <col min="8" max="246" width="9" style="103"/>
    <col min="247" max="247" width="41.6333333333333" style="103" customWidth="1"/>
    <col min="248" max="249" width="14.5" style="103" customWidth="1"/>
    <col min="250" max="250" width="13.8833333333333" style="103" customWidth="1"/>
    <col min="251" max="253" width="9" style="103"/>
    <col min="254" max="255" width="10.5" style="103" customWidth="1"/>
    <col min="256" max="502" width="9" style="103"/>
    <col min="503" max="503" width="41.6333333333333" style="103" customWidth="1"/>
    <col min="504" max="505" width="14.5" style="103" customWidth="1"/>
    <col min="506" max="506" width="13.8833333333333" style="103" customWidth="1"/>
    <col min="507" max="509" width="9" style="103"/>
    <col min="510" max="511" width="10.5" style="103" customWidth="1"/>
    <col min="512" max="758" width="9" style="103"/>
    <col min="759" max="759" width="41.6333333333333" style="103" customWidth="1"/>
    <col min="760" max="761" width="14.5" style="103" customWidth="1"/>
    <col min="762" max="762" width="13.8833333333333" style="103" customWidth="1"/>
    <col min="763" max="765" width="9" style="103"/>
    <col min="766" max="767" width="10.5" style="103" customWidth="1"/>
    <col min="768" max="1014" width="9" style="103"/>
    <col min="1015" max="1015" width="41.6333333333333" style="103" customWidth="1"/>
    <col min="1016" max="1017" width="14.5" style="103" customWidth="1"/>
    <col min="1018" max="1018" width="13.8833333333333" style="103" customWidth="1"/>
    <col min="1019" max="1021" width="9" style="103"/>
    <col min="1022" max="1023" width="10.5" style="103" customWidth="1"/>
    <col min="1024" max="1270" width="9" style="103"/>
    <col min="1271" max="1271" width="41.6333333333333" style="103" customWidth="1"/>
    <col min="1272" max="1273" width="14.5" style="103" customWidth="1"/>
    <col min="1274" max="1274" width="13.8833333333333" style="103" customWidth="1"/>
    <col min="1275" max="1277" width="9" style="103"/>
    <col min="1278" max="1279" width="10.5" style="103" customWidth="1"/>
    <col min="1280" max="1526" width="9" style="103"/>
    <col min="1527" max="1527" width="41.6333333333333" style="103" customWidth="1"/>
    <col min="1528" max="1529" width="14.5" style="103" customWidth="1"/>
    <col min="1530" max="1530" width="13.8833333333333" style="103" customWidth="1"/>
    <col min="1531" max="1533" width="9" style="103"/>
    <col min="1534" max="1535" width="10.5" style="103" customWidth="1"/>
    <col min="1536" max="1782" width="9" style="103"/>
    <col min="1783" max="1783" width="41.6333333333333" style="103" customWidth="1"/>
    <col min="1784" max="1785" width="14.5" style="103" customWidth="1"/>
    <col min="1786" max="1786" width="13.8833333333333" style="103" customWidth="1"/>
    <col min="1787" max="1789" width="9" style="103"/>
    <col min="1790" max="1791" width="10.5" style="103" customWidth="1"/>
    <col min="1792" max="2038" width="9" style="103"/>
    <col min="2039" max="2039" width="41.6333333333333" style="103" customWidth="1"/>
    <col min="2040" max="2041" width="14.5" style="103" customWidth="1"/>
    <col min="2042" max="2042" width="13.8833333333333" style="103" customWidth="1"/>
    <col min="2043" max="2045" width="9" style="103"/>
    <col min="2046" max="2047" width="10.5" style="103" customWidth="1"/>
    <col min="2048" max="2294" width="9" style="103"/>
    <col min="2295" max="2295" width="41.6333333333333" style="103" customWidth="1"/>
    <col min="2296" max="2297" width="14.5" style="103" customWidth="1"/>
    <col min="2298" max="2298" width="13.8833333333333" style="103" customWidth="1"/>
    <col min="2299" max="2301" width="9" style="103"/>
    <col min="2302" max="2303" width="10.5" style="103" customWidth="1"/>
    <col min="2304" max="2550" width="9" style="103"/>
    <col min="2551" max="2551" width="41.6333333333333" style="103" customWidth="1"/>
    <col min="2552" max="2553" width="14.5" style="103" customWidth="1"/>
    <col min="2554" max="2554" width="13.8833333333333" style="103" customWidth="1"/>
    <col min="2555" max="2557" width="9" style="103"/>
    <col min="2558" max="2559" width="10.5" style="103" customWidth="1"/>
    <col min="2560" max="2806" width="9" style="103"/>
    <col min="2807" max="2807" width="41.6333333333333" style="103" customWidth="1"/>
    <col min="2808" max="2809" width="14.5" style="103" customWidth="1"/>
    <col min="2810" max="2810" width="13.8833333333333" style="103" customWidth="1"/>
    <col min="2811" max="2813" width="9" style="103"/>
    <col min="2814" max="2815" width="10.5" style="103" customWidth="1"/>
    <col min="2816" max="3062" width="9" style="103"/>
    <col min="3063" max="3063" width="41.6333333333333" style="103" customWidth="1"/>
    <col min="3064" max="3065" width="14.5" style="103" customWidth="1"/>
    <col min="3066" max="3066" width="13.8833333333333" style="103" customWidth="1"/>
    <col min="3067" max="3069" width="9" style="103"/>
    <col min="3070" max="3071" width="10.5" style="103" customWidth="1"/>
    <col min="3072" max="3318" width="9" style="103"/>
    <col min="3319" max="3319" width="41.6333333333333" style="103" customWidth="1"/>
    <col min="3320" max="3321" width="14.5" style="103" customWidth="1"/>
    <col min="3322" max="3322" width="13.8833333333333" style="103" customWidth="1"/>
    <col min="3323" max="3325" width="9" style="103"/>
    <col min="3326" max="3327" width="10.5" style="103" customWidth="1"/>
    <col min="3328" max="3574" width="9" style="103"/>
    <col min="3575" max="3575" width="41.6333333333333" style="103" customWidth="1"/>
    <col min="3576" max="3577" width="14.5" style="103" customWidth="1"/>
    <col min="3578" max="3578" width="13.8833333333333" style="103" customWidth="1"/>
    <col min="3579" max="3581" width="9" style="103"/>
    <col min="3582" max="3583" width="10.5" style="103" customWidth="1"/>
    <col min="3584" max="3830" width="9" style="103"/>
    <col min="3831" max="3831" width="41.6333333333333" style="103" customWidth="1"/>
    <col min="3832" max="3833" width="14.5" style="103" customWidth="1"/>
    <col min="3834" max="3834" width="13.8833333333333" style="103" customWidth="1"/>
    <col min="3835" max="3837" width="9" style="103"/>
    <col min="3838" max="3839" width="10.5" style="103" customWidth="1"/>
    <col min="3840" max="4086" width="9" style="103"/>
    <col min="4087" max="4087" width="41.6333333333333" style="103" customWidth="1"/>
    <col min="4088" max="4089" width="14.5" style="103" customWidth="1"/>
    <col min="4090" max="4090" width="13.8833333333333" style="103" customWidth="1"/>
    <col min="4091" max="4093" width="9" style="103"/>
    <col min="4094" max="4095" width="10.5" style="103" customWidth="1"/>
    <col min="4096" max="4342" width="9" style="103"/>
    <col min="4343" max="4343" width="41.6333333333333" style="103" customWidth="1"/>
    <col min="4344" max="4345" width="14.5" style="103" customWidth="1"/>
    <col min="4346" max="4346" width="13.8833333333333" style="103" customWidth="1"/>
    <col min="4347" max="4349" width="9" style="103"/>
    <col min="4350" max="4351" width="10.5" style="103" customWidth="1"/>
    <col min="4352" max="4598" width="9" style="103"/>
    <col min="4599" max="4599" width="41.6333333333333" style="103" customWidth="1"/>
    <col min="4600" max="4601" width="14.5" style="103" customWidth="1"/>
    <col min="4602" max="4602" width="13.8833333333333" style="103" customWidth="1"/>
    <col min="4603" max="4605" width="9" style="103"/>
    <col min="4606" max="4607" width="10.5" style="103" customWidth="1"/>
    <col min="4608" max="4854" width="9" style="103"/>
    <col min="4855" max="4855" width="41.6333333333333" style="103" customWidth="1"/>
    <col min="4856" max="4857" width="14.5" style="103" customWidth="1"/>
    <col min="4858" max="4858" width="13.8833333333333" style="103" customWidth="1"/>
    <col min="4859" max="4861" width="9" style="103"/>
    <col min="4862" max="4863" width="10.5" style="103" customWidth="1"/>
    <col min="4864" max="5110" width="9" style="103"/>
    <col min="5111" max="5111" width="41.6333333333333" style="103" customWidth="1"/>
    <col min="5112" max="5113" width="14.5" style="103" customWidth="1"/>
    <col min="5114" max="5114" width="13.8833333333333" style="103" customWidth="1"/>
    <col min="5115" max="5117" width="9" style="103"/>
    <col min="5118" max="5119" width="10.5" style="103" customWidth="1"/>
    <col min="5120" max="5366" width="9" style="103"/>
    <col min="5367" max="5367" width="41.6333333333333" style="103" customWidth="1"/>
    <col min="5368" max="5369" width="14.5" style="103" customWidth="1"/>
    <col min="5370" max="5370" width="13.8833333333333" style="103" customWidth="1"/>
    <col min="5371" max="5373" width="9" style="103"/>
    <col min="5374" max="5375" width="10.5" style="103" customWidth="1"/>
    <col min="5376" max="5622" width="9" style="103"/>
    <col min="5623" max="5623" width="41.6333333333333" style="103" customWidth="1"/>
    <col min="5624" max="5625" width="14.5" style="103" customWidth="1"/>
    <col min="5626" max="5626" width="13.8833333333333" style="103" customWidth="1"/>
    <col min="5627" max="5629" width="9" style="103"/>
    <col min="5630" max="5631" width="10.5" style="103" customWidth="1"/>
    <col min="5632" max="5878" width="9" style="103"/>
    <col min="5879" max="5879" width="41.6333333333333" style="103" customWidth="1"/>
    <col min="5880" max="5881" width="14.5" style="103" customWidth="1"/>
    <col min="5882" max="5882" width="13.8833333333333" style="103" customWidth="1"/>
    <col min="5883" max="5885" width="9" style="103"/>
    <col min="5886" max="5887" width="10.5" style="103" customWidth="1"/>
    <col min="5888" max="6134" width="9" style="103"/>
    <col min="6135" max="6135" width="41.6333333333333" style="103" customWidth="1"/>
    <col min="6136" max="6137" width="14.5" style="103" customWidth="1"/>
    <col min="6138" max="6138" width="13.8833333333333" style="103" customWidth="1"/>
    <col min="6139" max="6141" width="9" style="103"/>
    <col min="6142" max="6143" width="10.5" style="103" customWidth="1"/>
    <col min="6144" max="6390" width="9" style="103"/>
    <col min="6391" max="6391" width="41.6333333333333" style="103" customWidth="1"/>
    <col min="6392" max="6393" width="14.5" style="103" customWidth="1"/>
    <col min="6394" max="6394" width="13.8833333333333" style="103" customWidth="1"/>
    <col min="6395" max="6397" width="9" style="103"/>
    <col min="6398" max="6399" width="10.5" style="103" customWidth="1"/>
    <col min="6400" max="6646" width="9" style="103"/>
    <col min="6647" max="6647" width="41.6333333333333" style="103" customWidth="1"/>
    <col min="6648" max="6649" width="14.5" style="103" customWidth="1"/>
    <col min="6650" max="6650" width="13.8833333333333" style="103" customWidth="1"/>
    <col min="6651" max="6653" width="9" style="103"/>
    <col min="6654" max="6655" width="10.5" style="103" customWidth="1"/>
    <col min="6656" max="6902" width="9" style="103"/>
    <col min="6903" max="6903" width="41.6333333333333" style="103" customWidth="1"/>
    <col min="6904" max="6905" width="14.5" style="103" customWidth="1"/>
    <col min="6906" max="6906" width="13.8833333333333" style="103" customWidth="1"/>
    <col min="6907" max="6909" width="9" style="103"/>
    <col min="6910" max="6911" width="10.5" style="103" customWidth="1"/>
    <col min="6912" max="7158" width="9" style="103"/>
    <col min="7159" max="7159" width="41.6333333333333" style="103" customWidth="1"/>
    <col min="7160" max="7161" width="14.5" style="103" customWidth="1"/>
    <col min="7162" max="7162" width="13.8833333333333" style="103" customWidth="1"/>
    <col min="7163" max="7165" width="9" style="103"/>
    <col min="7166" max="7167" width="10.5" style="103" customWidth="1"/>
    <col min="7168" max="7414" width="9" style="103"/>
    <col min="7415" max="7415" width="41.6333333333333" style="103" customWidth="1"/>
    <col min="7416" max="7417" width="14.5" style="103" customWidth="1"/>
    <col min="7418" max="7418" width="13.8833333333333" style="103" customWidth="1"/>
    <col min="7419" max="7421" width="9" style="103"/>
    <col min="7422" max="7423" width="10.5" style="103" customWidth="1"/>
    <col min="7424" max="7670" width="9" style="103"/>
    <col min="7671" max="7671" width="41.6333333333333" style="103" customWidth="1"/>
    <col min="7672" max="7673" width="14.5" style="103" customWidth="1"/>
    <col min="7674" max="7674" width="13.8833333333333" style="103" customWidth="1"/>
    <col min="7675" max="7677" width="9" style="103"/>
    <col min="7678" max="7679" width="10.5" style="103" customWidth="1"/>
    <col min="7680" max="7926" width="9" style="103"/>
    <col min="7927" max="7927" width="41.6333333333333" style="103" customWidth="1"/>
    <col min="7928" max="7929" width="14.5" style="103" customWidth="1"/>
    <col min="7930" max="7930" width="13.8833333333333" style="103" customWidth="1"/>
    <col min="7931" max="7933" width="9" style="103"/>
    <col min="7934" max="7935" width="10.5" style="103" customWidth="1"/>
    <col min="7936" max="8182" width="9" style="103"/>
    <col min="8183" max="8183" width="41.6333333333333" style="103" customWidth="1"/>
    <col min="8184" max="8185" width="14.5" style="103" customWidth="1"/>
    <col min="8186" max="8186" width="13.8833333333333" style="103" customWidth="1"/>
    <col min="8187" max="8189" width="9" style="103"/>
    <col min="8190" max="8191" width="10.5" style="103" customWidth="1"/>
    <col min="8192" max="8438" width="9" style="103"/>
    <col min="8439" max="8439" width="41.6333333333333" style="103" customWidth="1"/>
    <col min="8440" max="8441" width="14.5" style="103" customWidth="1"/>
    <col min="8442" max="8442" width="13.8833333333333" style="103" customWidth="1"/>
    <col min="8443" max="8445" width="9" style="103"/>
    <col min="8446" max="8447" width="10.5" style="103" customWidth="1"/>
    <col min="8448" max="8694" width="9" style="103"/>
    <col min="8695" max="8695" width="41.6333333333333" style="103" customWidth="1"/>
    <col min="8696" max="8697" width="14.5" style="103" customWidth="1"/>
    <col min="8698" max="8698" width="13.8833333333333" style="103" customWidth="1"/>
    <col min="8699" max="8701" width="9" style="103"/>
    <col min="8702" max="8703" width="10.5" style="103" customWidth="1"/>
    <col min="8704" max="8950" width="9" style="103"/>
    <col min="8951" max="8951" width="41.6333333333333" style="103" customWidth="1"/>
    <col min="8952" max="8953" width="14.5" style="103" customWidth="1"/>
    <col min="8954" max="8954" width="13.8833333333333" style="103" customWidth="1"/>
    <col min="8955" max="8957" width="9" style="103"/>
    <col min="8958" max="8959" width="10.5" style="103" customWidth="1"/>
    <col min="8960" max="9206" width="9" style="103"/>
    <col min="9207" max="9207" width="41.6333333333333" style="103" customWidth="1"/>
    <col min="9208" max="9209" width="14.5" style="103" customWidth="1"/>
    <col min="9210" max="9210" width="13.8833333333333" style="103" customWidth="1"/>
    <col min="9211" max="9213" width="9" style="103"/>
    <col min="9214" max="9215" width="10.5" style="103" customWidth="1"/>
    <col min="9216" max="9462" width="9" style="103"/>
    <col min="9463" max="9463" width="41.6333333333333" style="103" customWidth="1"/>
    <col min="9464" max="9465" width="14.5" style="103" customWidth="1"/>
    <col min="9466" max="9466" width="13.8833333333333" style="103" customWidth="1"/>
    <col min="9467" max="9469" width="9" style="103"/>
    <col min="9470" max="9471" width="10.5" style="103" customWidth="1"/>
    <col min="9472" max="9718" width="9" style="103"/>
    <col min="9719" max="9719" width="41.6333333333333" style="103" customWidth="1"/>
    <col min="9720" max="9721" width="14.5" style="103" customWidth="1"/>
    <col min="9722" max="9722" width="13.8833333333333" style="103" customWidth="1"/>
    <col min="9723" max="9725" width="9" style="103"/>
    <col min="9726" max="9727" width="10.5" style="103" customWidth="1"/>
    <col min="9728" max="9974" width="9" style="103"/>
    <col min="9975" max="9975" width="41.6333333333333" style="103" customWidth="1"/>
    <col min="9976" max="9977" width="14.5" style="103" customWidth="1"/>
    <col min="9978" max="9978" width="13.8833333333333" style="103" customWidth="1"/>
    <col min="9979" max="9981" width="9" style="103"/>
    <col min="9982" max="9983" width="10.5" style="103" customWidth="1"/>
    <col min="9984" max="10230" width="9" style="103"/>
    <col min="10231" max="10231" width="41.6333333333333" style="103" customWidth="1"/>
    <col min="10232" max="10233" width="14.5" style="103" customWidth="1"/>
    <col min="10234" max="10234" width="13.8833333333333" style="103" customWidth="1"/>
    <col min="10235" max="10237" width="9" style="103"/>
    <col min="10238" max="10239" width="10.5" style="103" customWidth="1"/>
    <col min="10240" max="10486" width="9" style="103"/>
    <col min="10487" max="10487" width="41.6333333333333" style="103" customWidth="1"/>
    <col min="10488" max="10489" width="14.5" style="103" customWidth="1"/>
    <col min="10490" max="10490" width="13.8833333333333" style="103" customWidth="1"/>
    <col min="10491" max="10493" width="9" style="103"/>
    <col min="10494" max="10495" width="10.5" style="103" customWidth="1"/>
    <col min="10496" max="10742" width="9" style="103"/>
    <col min="10743" max="10743" width="41.6333333333333" style="103" customWidth="1"/>
    <col min="10744" max="10745" width="14.5" style="103" customWidth="1"/>
    <col min="10746" max="10746" width="13.8833333333333" style="103" customWidth="1"/>
    <col min="10747" max="10749" width="9" style="103"/>
    <col min="10750" max="10751" width="10.5" style="103" customWidth="1"/>
    <col min="10752" max="10998" width="9" style="103"/>
    <col min="10999" max="10999" width="41.6333333333333" style="103" customWidth="1"/>
    <col min="11000" max="11001" width="14.5" style="103" customWidth="1"/>
    <col min="11002" max="11002" width="13.8833333333333" style="103" customWidth="1"/>
    <col min="11003" max="11005" width="9" style="103"/>
    <col min="11006" max="11007" width="10.5" style="103" customWidth="1"/>
    <col min="11008" max="11254" width="9" style="103"/>
    <col min="11255" max="11255" width="41.6333333333333" style="103" customWidth="1"/>
    <col min="11256" max="11257" width="14.5" style="103" customWidth="1"/>
    <col min="11258" max="11258" width="13.8833333333333" style="103" customWidth="1"/>
    <col min="11259" max="11261" width="9" style="103"/>
    <col min="11262" max="11263" width="10.5" style="103" customWidth="1"/>
    <col min="11264" max="11510" width="9" style="103"/>
    <col min="11511" max="11511" width="41.6333333333333" style="103" customWidth="1"/>
    <col min="11512" max="11513" width="14.5" style="103" customWidth="1"/>
    <col min="11514" max="11514" width="13.8833333333333" style="103" customWidth="1"/>
    <col min="11515" max="11517" width="9" style="103"/>
    <col min="11518" max="11519" width="10.5" style="103" customWidth="1"/>
    <col min="11520" max="11766" width="9" style="103"/>
    <col min="11767" max="11767" width="41.6333333333333" style="103" customWidth="1"/>
    <col min="11768" max="11769" width="14.5" style="103" customWidth="1"/>
    <col min="11770" max="11770" width="13.8833333333333" style="103" customWidth="1"/>
    <col min="11771" max="11773" width="9" style="103"/>
    <col min="11774" max="11775" width="10.5" style="103" customWidth="1"/>
    <col min="11776" max="12022" width="9" style="103"/>
    <col min="12023" max="12023" width="41.6333333333333" style="103" customWidth="1"/>
    <col min="12024" max="12025" width="14.5" style="103" customWidth="1"/>
    <col min="12026" max="12026" width="13.8833333333333" style="103" customWidth="1"/>
    <col min="12027" max="12029" width="9" style="103"/>
    <col min="12030" max="12031" width="10.5" style="103" customWidth="1"/>
    <col min="12032" max="12278" width="9" style="103"/>
    <col min="12279" max="12279" width="41.6333333333333" style="103" customWidth="1"/>
    <col min="12280" max="12281" width="14.5" style="103" customWidth="1"/>
    <col min="12282" max="12282" width="13.8833333333333" style="103" customWidth="1"/>
    <col min="12283" max="12285" width="9" style="103"/>
    <col min="12286" max="12287" width="10.5" style="103" customWidth="1"/>
    <col min="12288" max="12534" width="9" style="103"/>
    <col min="12535" max="12535" width="41.6333333333333" style="103" customWidth="1"/>
    <col min="12536" max="12537" width="14.5" style="103" customWidth="1"/>
    <col min="12538" max="12538" width="13.8833333333333" style="103" customWidth="1"/>
    <col min="12539" max="12541" width="9" style="103"/>
    <col min="12542" max="12543" width="10.5" style="103" customWidth="1"/>
    <col min="12544" max="12790" width="9" style="103"/>
    <col min="12791" max="12791" width="41.6333333333333" style="103" customWidth="1"/>
    <col min="12792" max="12793" width="14.5" style="103" customWidth="1"/>
    <col min="12794" max="12794" width="13.8833333333333" style="103" customWidth="1"/>
    <col min="12795" max="12797" width="9" style="103"/>
    <col min="12798" max="12799" width="10.5" style="103" customWidth="1"/>
    <col min="12800" max="13046" width="9" style="103"/>
    <col min="13047" max="13047" width="41.6333333333333" style="103" customWidth="1"/>
    <col min="13048" max="13049" width="14.5" style="103" customWidth="1"/>
    <col min="13050" max="13050" width="13.8833333333333" style="103" customWidth="1"/>
    <col min="13051" max="13053" width="9" style="103"/>
    <col min="13054" max="13055" width="10.5" style="103" customWidth="1"/>
    <col min="13056" max="13302" width="9" style="103"/>
    <col min="13303" max="13303" width="41.6333333333333" style="103" customWidth="1"/>
    <col min="13304" max="13305" width="14.5" style="103" customWidth="1"/>
    <col min="13306" max="13306" width="13.8833333333333" style="103" customWidth="1"/>
    <col min="13307" max="13309" width="9" style="103"/>
    <col min="13310" max="13311" width="10.5" style="103" customWidth="1"/>
    <col min="13312" max="13558" width="9" style="103"/>
    <col min="13559" max="13559" width="41.6333333333333" style="103" customWidth="1"/>
    <col min="13560" max="13561" width="14.5" style="103" customWidth="1"/>
    <col min="13562" max="13562" width="13.8833333333333" style="103" customWidth="1"/>
    <col min="13563" max="13565" width="9" style="103"/>
    <col min="13566" max="13567" width="10.5" style="103" customWidth="1"/>
    <col min="13568" max="13814" width="9" style="103"/>
    <col min="13815" max="13815" width="41.6333333333333" style="103" customWidth="1"/>
    <col min="13816" max="13817" width="14.5" style="103" customWidth="1"/>
    <col min="13818" max="13818" width="13.8833333333333" style="103" customWidth="1"/>
    <col min="13819" max="13821" width="9" style="103"/>
    <col min="13822" max="13823" width="10.5" style="103" customWidth="1"/>
    <col min="13824" max="14070" width="9" style="103"/>
    <col min="14071" max="14071" width="41.6333333333333" style="103" customWidth="1"/>
    <col min="14072" max="14073" width="14.5" style="103" customWidth="1"/>
    <col min="14074" max="14074" width="13.8833333333333" style="103" customWidth="1"/>
    <col min="14075" max="14077" width="9" style="103"/>
    <col min="14078" max="14079" width="10.5" style="103" customWidth="1"/>
    <col min="14080" max="14326" width="9" style="103"/>
    <col min="14327" max="14327" width="41.6333333333333" style="103" customWidth="1"/>
    <col min="14328" max="14329" width="14.5" style="103" customWidth="1"/>
    <col min="14330" max="14330" width="13.8833333333333" style="103" customWidth="1"/>
    <col min="14331" max="14333" width="9" style="103"/>
    <col min="14334" max="14335" width="10.5" style="103" customWidth="1"/>
    <col min="14336" max="14582" width="9" style="103"/>
    <col min="14583" max="14583" width="41.6333333333333" style="103" customWidth="1"/>
    <col min="14584" max="14585" width="14.5" style="103" customWidth="1"/>
    <col min="14586" max="14586" width="13.8833333333333" style="103" customWidth="1"/>
    <col min="14587" max="14589" width="9" style="103"/>
    <col min="14590" max="14591" width="10.5" style="103" customWidth="1"/>
    <col min="14592" max="14838" width="9" style="103"/>
    <col min="14839" max="14839" width="41.6333333333333" style="103" customWidth="1"/>
    <col min="14840" max="14841" width="14.5" style="103" customWidth="1"/>
    <col min="14842" max="14842" width="13.8833333333333" style="103" customWidth="1"/>
    <col min="14843" max="14845" width="9" style="103"/>
    <col min="14846" max="14847" width="10.5" style="103" customWidth="1"/>
    <col min="14848" max="15094" width="9" style="103"/>
    <col min="15095" max="15095" width="41.6333333333333" style="103" customWidth="1"/>
    <col min="15096" max="15097" width="14.5" style="103" customWidth="1"/>
    <col min="15098" max="15098" width="13.8833333333333" style="103" customWidth="1"/>
    <col min="15099" max="15101" width="9" style="103"/>
    <col min="15102" max="15103" width="10.5" style="103" customWidth="1"/>
    <col min="15104" max="15350" width="9" style="103"/>
    <col min="15351" max="15351" width="41.6333333333333" style="103" customWidth="1"/>
    <col min="15352" max="15353" width="14.5" style="103" customWidth="1"/>
    <col min="15354" max="15354" width="13.8833333333333" style="103" customWidth="1"/>
    <col min="15355" max="15357" width="9" style="103"/>
    <col min="15358" max="15359" width="10.5" style="103" customWidth="1"/>
    <col min="15360" max="15606" width="9" style="103"/>
    <col min="15607" max="15607" width="41.6333333333333" style="103" customWidth="1"/>
    <col min="15608" max="15609" width="14.5" style="103" customWidth="1"/>
    <col min="15610" max="15610" width="13.8833333333333" style="103" customWidth="1"/>
    <col min="15611" max="15613" width="9" style="103"/>
    <col min="15614" max="15615" width="10.5" style="103" customWidth="1"/>
    <col min="15616" max="15862" width="9" style="103"/>
    <col min="15863" max="15863" width="41.6333333333333" style="103" customWidth="1"/>
    <col min="15864" max="15865" width="14.5" style="103" customWidth="1"/>
    <col min="15866" max="15866" width="13.8833333333333" style="103" customWidth="1"/>
    <col min="15867" max="15869" width="9" style="103"/>
    <col min="15870" max="15871" width="10.5" style="103" customWidth="1"/>
    <col min="15872" max="16118" width="9" style="103"/>
    <col min="16119" max="16119" width="41.6333333333333" style="103" customWidth="1"/>
    <col min="16120" max="16121" width="14.5" style="103" customWidth="1"/>
    <col min="16122" max="16122" width="13.8833333333333" style="103" customWidth="1"/>
    <col min="16123" max="16125" width="9" style="103"/>
    <col min="16126" max="16127" width="10.5" style="103" customWidth="1"/>
    <col min="16128" max="16384" width="9" style="103"/>
  </cols>
  <sheetData>
    <row r="1" ht="45" customHeight="1" spans="1:4">
      <c r="A1" s="105" t="s">
        <v>3213</v>
      </c>
      <c r="B1" s="106"/>
      <c r="C1" s="106"/>
      <c r="D1" s="105"/>
    </row>
    <row r="2" ht="20.1" customHeight="1" spans="1:4">
      <c r="A2" s="107"/>
      <c r="B2" s="108"/>
      <c r="C2" s="109"/>
      <c r="D2" s="110" t="s">
        <v>3089</v>
      </c>
    </row>
    <row r="3" ht="45" customHeight="1" spans="1:5">
      <c r="A3" s="111" t="s">
        <v>2445</v>
      </c>
      <c r="B3" s="112" t="s">
        <v>5</v>
      </c>
      <c r="C3" s="112" t="s">
        <v>6</v>
      </c>
      <c r="D3" s="112" t="s">
        <v>7</v>
      </c>
      <c r="E3" s="113" t="s">
        <v>138</v>
      </c>
    </row>
    <row r="4" ht="36" customHeight="1" spans="1:5">
      <c r="A4" s="114" t="s">
        <v>3199</v>
      </c>
      <c r="B4" s="115">
        <v>12113</v>
      </c>
      <c r="C4" s="115">
        <v>13131</v>
      </c>
      <c r="D4" s="116">
        <f t="shared" ref="D4:D9" si="0">(C4-B4)/B4</f>
        <v>0.084041938413275</v>
      </c>
      <c r="E4" s="113" t="str">
        <f t="shared" ref="E4:E22" si="1">IF(A4&lt;&gt;"",IF(SUM(B4:C4)&lt;&gt;0,"是","否"),"是")</f>
        <v>是</v>
      </c>
    </row>
    <row r="5" ht="36" customHeight="1" spans="1:9">
      <c r="A5" s="117" t="s">
        <v>3200</v>
      </c>
      <c r="B5" s="118">
        <v>12113</v>
      </c>
      <c r="C5" s="118">
        <v>13131</v>
      </c>
      <c r="D5" s="119">
        <f t="shared" si="0"/>
        <v>0.084041938413275</v>
      </c>
      <c r="E5" s="113" t="str">
        <f t="shared" si="1"/>
        <v>是</v>
      </c>
      <c r="I5" s="126"/>
    </row>
    <row r="6" ht="36" customHeight="1" spans="1:5">
      <c r="A6" s="114" t="s">
        <v>3201</v>
      </c>
      <c r="B6" s="115">
        <v>20472</v>
      </c>
      <c r="C6" s="115">
        <v>24105</v>
      </c>
      <c r="D6" s="116">
        <f t="shared" si="0"/>
        <v>0.177461899179367</v>
      </c>
      <c r="E6" s="113" t="str">
        <f t="shared" si="1"/>
        <v>是</v>
      </c>
    </row>
    <row r="7" ht="36" customHeight="1" spans="1:5">
      <c r="A7" s="117" t="s">
        <v>3200</v>
      </c>
      <c r="B7" s="118">
        <v>20472</v>
      </c>
      <c r="C7" s="118">
        <v>24105</v>
      </c>
      <c r="D7" s="119">
        <f t="shared" si="0"/>
        <v>0.177461899179367</v>
      </c>
      <c r="E7" s="113" t="str">
        <f t="shared" si="1"/>
        <v>是</v>
      </c>
    </row>
    <row r="8" ht="36" customHeight="1" spans="1:6">
      <c r="A8" s="114" t="s">
        <v>3202</v>
      </c>
      <c r="B8" s="115">
        <v>1095</v>
      </c>
      <c r="C8" s="115">
        <v>1958</v>
      </c>
      <c r="D8" s="116">
        <f t="shared" si="0"/>
        <v>0.788127853881278</v>
      </c>
      <c r="E8" s="113" t="str">
        <f t="shared" si="1"/>
        <v>是</v>
      </c>
      <c r="F8" s="103" t="s">
        <v>3214</v>
      </c>
    </row>
    <row r="9" ht="36" customHeight="1" spans="1:5">
      <c r="A9" s="117" t="s">
        <v>3200</v>
      </c>
      <c r="B9" s="118">
        <v>1095</v>
      </c>
      <c r="C9" s="120">
        <v>1958</v>
      </c>
      <c r="D9" s="119">
        <f t="shared" si="0"/>
        <v>0.788127853881278</v>
      </c>
      <c r="E9" s="113" t="str">
        <f t="shared" si="1"/>
        <v>是</v>
      </c>
    </row>
    <row r="10" ht="36" customHeight="1" spans="1:5">
      <c r="A10" s="114" t="s">
        <v>3203</v>
      </c>
      <c r="B10" s="115"/>
      <c r="C10" s="115"/>
      <c r="D10" s="119"/>
      <c r="E10" s="113" t="str">
        <f t="shared" si="1"/>
        <v>否</v>
      </c>
    </row>
    <row r="11" ht="36" customHeight="1" spans="1:5">
      <c r="A11" s="117" t="s">
        <v>3200</v>
      </c>
      <c r="B11" s="118"/>
      <c r="C11" s="121"/>
      <c r="D11" s="119"/>
      <c r="E11" s="113" t="str">
        <f t="shared" si="1"/>
        <v>否</v>
      </c>
    </row>
    <row r="12" ht="36" customHeight="1" spans="1:5">
      <c r="A12" s="114" t="s">
        <v>3204</v>
      </c>
      <c r="B12" s="115">
        <v>3236</v>
      </c>
      <c r="C12" s="115">
        <v>2739</v>
      </c>
      <c r="D12" s="116">
        <f t="shared" ref="D12:D15" si="2">(C12-B12)/B12</f>
        <v>-0.153584672435105</v>
      </c>
      <c r="E12" s="113" t="str">
        <f t="shared" si="1"/>
        <v>是</v>
      </c>
    </row>
    <row r="13" ht="36" customHeight="1" spans="1:5">
      <c r="A13" s="117" t="s">
        <v>3200</v>
      </c>
      <c r="B13" s="118">
        <v>3236</v>
      </c>
      <c r="C13" s="121">
        <v>2739</v>
      </c>
      <c r="D13" s="119">
        <f t="shared" si="2"/>
        <v>-0.153584672435105</v>
      </c>
      <c r="E13" s="113" t="str">
        <f t="shared" si="1"/>
        <v>是</v>
      </c>
    </row>
    <row r="14" s="102" customFormat="1" ht="36" customHeight="1" spans="1:5">
      <c r="A14" s="114" t="s">
        <v>3205</v>
      </c>
      <c r="B14" s="115">
        <v>10327</v>
      </c>
      <c r="C14" s="115">
        <v>11636</v>
      </c>
      <c r="D14" s="116">
        <f t="shared" si="2"/>
        <v>0.126755107969401</v>
      </c>
      <c r="E14" s="113" t="str">
        <f t="shared" si="1"/>
        <v>是</v>
      </c>
    </row>
    <row r="15" ht="36" customHeight="1" spans="1:5">
      <c r="A15" s="117" t="s">
        <v>3200</v>
      </c>
      <c r="B15" s="118">
        <v>10327</v>
      </c>
      <c r="C15" s="120">
        <v>11636</v>
      </c>
      <c r="D15" s="119">
        <f t="shared" si="2"/>
        <v>0.126755107969401</v>
      </c>
      <c r="E15" s="113" t="str">
        <f t="shared" si="1"/>
        <v>是</v>
      </c>
    </row>
    <row r="16" ht="36" customHeight="1" spans="1:5">
      <c r="A16" s="114" t="s">
        <v>3206</v>
      </c>
      <c r="B16" s="115"/>
      <c r="C16" s="115"/>
      <c r="D16" s="119"/>
      <c r="E16" s="113" t="str">
        <f t="shared" si="1"/>
        <v>否</v>
      </c>
    </row>
    <row r="17" ht="36" customHeight="1" spans="1:5">
      <c r="A17" s="117" t="s">
        <v>3200</v>
      </c>
      <c r="B17" s="118"/>
      <c r="C17" s="122"/>
      <c r="D17" s="119"/>
      <c r="E17" s="113" t="str">
        <f t="shared" si="1"/>
        <v>否</v>
      </c>
    </row>
    <row r="18" ht="36" customHeight="1" spans="1:5">
      <c r="A18" s="123" t="s">
        <v>3207</v>
      </c>
      <c r="B18" s="115">
        <v>47243</v>
      </c>
      <c r="C18" s="115">
        <v>53569</v>
      </c>
      <c r="D18" s="116">
        <f t="shared" ref="D18:D22" si="3">(C18-B18)/B18</f>
        <v>0.133903435429587</v>
      </c>
      <c r="E18" s="113" t="str">
        <f t="shared" si="1"/>
        <v>是</v>
      </c>
    </row>
    <row r="19" ht="36" customHeight="1" spans="1:5">
      <c r="A19" s="117" t="s">
        <v>3208</v>
      </c>
      <c r="B19" s="118">
        <v>47243</v>
      </c>
      <c r="C19" s="118">
        <v>53569</v>
      </c>
      <c r="D19" s="119">
        <f t="shared" si="3"/>
        <v>0.133903435429587</v>
      </c>
      <c r="E19" s="113" t="str">
        <f t="shared" si="1"/>
        <v>是</v>
      </c>
    </row>
    <row r="20" ht="36" customHeight="1" spans="1:5">
      <c r="A20" s="114" t="s">
        <v>3209</v>
      </c>
      <c r="B20" s="115"/>
      <c r="C20" s="115"/>
      <c r="D20" s="119"/>
      <c r="E20" s="113" t="str">
        <f t="shared" si="1"/>
        <v>否</v>
      </c>
    </row>
    <row r="21" ht="36" customHeight="1" spans="1:5">
      <c r="A21" s="124" t="s">
        <v>3210</v>
      </c>
      <c r="B21" s="115">
        <v>22684</v>
      </c>
      <c r="C21" s="115">
        <v>23668</v>
      </c>
      <c r="D21" s="116">
        <f t="shared" si="3"/>
        <v>0.0433785928407688</v>
      </c>
      <c r="E21" s="113" t="str">
        <f t="shared" si="1"/>
        <v>是</v>
      </c>
    </row>
    <row r="22" ht="36" customHeight="1" spans="1:5">
      <c r="A22" s="123" t="s">
        <v>3211</v>
      </c>
      <c r="B22" s="115">
        <v>69927</v>
      </c>
      <c r="C22" s="115">
        <v>77237</v>
      </c>
      <c r="D22" s="116">
        <f t="shared" si="3"/>
        <v>0.104537589200166</v>
      </c>
      <c r="E22" s="113" t="str">
        <f t="shared" si="1"/>
        <v>是</v>
      </c>
    </row>
    <row r="23" spans="2:3">
      <c r="B23" s="125"/>
      <c r="C23" s="125"/>
    </row>
    <row r="24" spans="2:3">
      <c r="B24" s="125"/>
      <c r="C24" s="125"/>
    </row>
    <row r="25" spans="2:3">
      <c r="B25" s="125"/>
      <c r="C25" s="125"/>
    </row>
    <row r="26" spans="2:3">
      <c r="B26" s="125"/>
      <c r="C26" s="125"/>
    </row>
  </sheetData>
  <autoFilter xmlns:etc="http://www.wps.cn/officeDocument/2017/etCustomData" ref="A3:F22" etc:filterBottomFollowUsedRange="0">
    <filterColumn colId="4">
      <customFilters>
        <customFilter operator="equal" val="是"/>
      </customFilters>
    </filterColumn>
    <extLst/>
  </autoFilter>
  <mergeCells count="1">
    <mergeCell ref="A1:D1"/>
  </mergeCells>
  <conditionalFormatting sqref="D16">
    <cfRule type="cellIs" dxfId="5" priority="4" stopIfTrue="1" operator="lessThan">
      <formula>0</formula>
    </cfRule>
  </conditionalFormatting>
  <conditionalFormatting sqref="E16:F16">
    <cfRule type="cellIs" dxfId="5" priority="5" stopIfTrue="1" operator="lessThan">
      <formula>0</formula>
    </cfRule>
  </conditionalFormatting>
  <conditionalFormatting sqref="D21:D22">
    <cfRule type="cellIs" dxfId="3" priority="2" stopIfTrue="1" operator="lessThanOrEqual">
      <formula>-1</formula>
    </cfRule>
  </conditionalFormatting>
  <conditionalFormatting sqref="D5:D7 D10:D13 D16:D17 D20">
    <cfRule type="cellIs" dxfId="3" priority="3" stopIfTrue="1" operator="lessThanOrEqual">
      <formula>-1</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0"/>
  <sheetViews>
    <sheetView workbookViewId="0">
      <selection activeCell="G25" sqref="G25"/>
    </sheetView>
  </sheetViews>
  <sheetFormatPr defaultColWidth="10" defaultRowHeight="13.5" outlineLevelCol="6"/>
  <cols>
    <col min="1" max="1" width="24.625" style="48" customWidth="1"/>
    <col min="2" max="7" width="15.625" style="48" customWidth="1"/>
    <col min="8" max="8" width="9.75" style="48" customWidth="1"/>
    <col min="9" max="16384" width="10" style="48"/>
  </cols>
  <sheetData>
    <row r="1" ht="28.7" customHeight="1" spans="1:7">
      <c r="A1" s="97" t="s">
        <v>3215</v>
      </c>
      <c r="B1" s="97"/>
      <c r="C1" s="97"/>
      <c r="D1" s="97"/>
      <c r="E1" s="97"/>
      <c r="F1" s="97"/>
      <c r="G1" s="97"/>
    </row>
    <row r="2" ht="15.95" customHeight="1" spans="1:7">
      <c r="A2" s="98"/>
      <c r="B2" s="98"/>
      <c r="C2" s="98"/>
      <c r="D2" s="98"/>
      <c r="E2" s="98"/>
      <c r="F2" s="98"/>
      <c r="G2" s="98"/>
    </row>
    <row r="3" ht="21" customHeight="1" spans="1:7">
      <c r="A3" s="81"/>
      <c r="B3" s="81"/>
      <c r="F3" s="82" t="s">
        <v>3216</v>
      </c>
      <c r="G3" s="82"/>
    </row>
    <row r="4" ht="30" customHeight="1" spans="1:7">
      <c r="A4" s="89" t="s">
        <v>3217</v>
      </c>
      <c r="B4" s="89" t="s">
        <v>3218</v>
      </c>
      <c r="C4" s="89"/>
      <c r="D4" s="89"/>
      <c r="E4" s="89" t="s">
        <v>3219</v>
      </c>
      <c r="F4" s="89"/>
      <c r="G4" s="89"/>
    </row>
    <row r="5" ht="30" customHeight="1" spans="1:7">
      <c r="A5" s="89"/>
      <c r="B5" s="99"/>
      <c r="C5" s="89" t="s">
        <v>3220</v>
      </c>
      <c r="D5" s="89" t="s">
        <v>3221</v>
      </c>
      <c r="E5" s="99"/>
      <c r="F5" s="89" t="s">
        <v>3220</v>
      </c>
      <c r="G5" s="89" t="s">
        <v>3221</v>
      </c>
    </row>
    <row r="6" ht="30" customHeight="1" spans="1:7">
      <c r="A6" s="89" t="s">
        <v>3222</v>
      </c>
      <c r="B6" s="89" t="s">
        <v>3223</v>
      </c>
      <c r="C6" s="89" t="s">
        <v>3224</v>
      </c>
      <c r="D6" s="89" t="s">
        <v>3225</v>
      </c>
      <c r="E6" s="89" t="s">
        <v>3226</v>
      </c>
      <c r="F6" s="89" t="s">
        <v>3227</v>
      </c>
      <c r="G6" s="89" t="s">
        <v>3228</v>
      </c>
    </row>
    <row r="7" ht="30" customHeight="1" spans="1:7">
      <c r="A7" s="92" t="s">
        <v>3229</v>
      </c>
      <c r="B7" s="100">
        <f>C7+D7</f>
        <v>46.88</v>
      </c>
      <c r="C7" s="100">
        <v>15.03</v>
      </c>
      <c r="D7" s="100">
        <v>31.85</v>
      </c>
      <c r="E7" s="100">
        <f>F7+G7</f>
        <v>46.33</v>
      </c>
      <c r="F7" s="100">
        <v>14.95</v>
      </c>
      <c r="G7" s="100">
        <v>31.38</v>
      </c>
    </row>
    <row r="8" ht="30" customHeight="1" spans="1:7">
      <c r="A8" s="92"/>
      <c r="B8" s="101"/>
      <c r="C8" s="101"/>
      <c r="D8" s="101"/>
      <c r="E8" s="101"/>
      <c r="F8" s="101"/>
      <c r="G8" s="101"/>
    </row>
    <row r="9" s="47" customFormat="1" ht="24.95" customHeight="1" spans="1:7">
      <c r="A9" s="96" t="s">
        <v>3230</v>
      </c>
      <c r="B9" s="96"/>
      <c r="C9" s="96"/>
      <c r="D9" s="96"/>
      <c r="E9" s="96"/>
      <c r="F9" s="96"/>
      <c r="G9" s="96"/>
    </row>
    <row r="10" s="47" customFormat="1" ht="24.95" customHeight="1" spans="1:7">
      <c r="A10" s="96" t="s">
        <v>3231</v>
      </c>
      <c r="B10" s="96"/>
      <c r="C10" s="96"/>
      <c r="D10" s="96"/>
      <c r="E10" s="96"/>
      <c r="F10" s="96"/>
      <c r="G10" s="96"/>
    </row>
  </sheetData>
  <mergeCells count="8">
    <mergeCell ref="A1:G1"/>
    <mergeCell ref="A2:G2"/>
    <mergeCell ref="F3:G3"/>
    <mergeCell ref="B4:D4"/>
    <mergeCell ref="E4:G4"/>
    <mergeCell ref="A9:G9"/>
    <mergeCell ref="A10:G10"/>
    <mergeCell ref="A4:A5"/>
  </mergeCells>
  <printOptions horizontalCentered="1"/>
  <pageMargins left="0.708333333333333" right="0.708333333333333" top="0.629861111111111" bottom="0.751388888888889" header="0.306944444444444" footer="0.306944444444444"/>
  <pageSetup paperSize="9" fitToHeight="200" orientation="landscape"/>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workbookViewId="0">
      <selection activeCell="B6" sqref="B6"/>
    </sheetView>
  </sheetViews>
  <sheetFormatPr defaultColWidth="10" defaultRowHeight="13.5" outlineLevelCol="6"/>
  <cols>
    <col min="1" max="1" width="62.25" style="48" customWidth="1"/>
    <col min="2" max="3" width="28.625" style="48" customWidth="1"/>
    <col min="4" max="4" width="9.75" style="48" customWidth="1"/>
    <col min="5" max="16384" width="10" style="48"/>
  </cols>
  <sheetData>
    <row r="1" ht="23.1" customHeight="1"/>
    <row r="2" ht="14.25" customHeight="1" spans="1:1">
      <c r="A2" s="75"/>
    </row>
    <row r="3" ht="28.7" customHeight="1" spans="1:3">
      <c r="A3" s="70" t="s">
        <v>3232</v>
      </c>
      <c r="B3" s="70"/>
      <c r="C3" s="70"/>
    </row>
    <row r="4" ht="27" customHeight="1" spans="1:3">
      <c r="A4" s="81"/>
      <c r="B4" s="81"/>
      <c r="C4" s="82" t="s">
        <v>3216</v>
      </c>
    </row>
    <row r="5" s="87" customFormat="1" ht="24" customHeight="1" spans="1:3">
      <c r="A5" s="89" t="s">
        <v>3233</v>
      </c>
      <c r="B5" s="89" t="s">
        <v>3169</v>
      </c>
      <c r="C5" s="89" t="s">
        <v>3234</v>
      </c>
    </row>
    <row r="6" s="87" customFormat="1" ht="32.1" customHeight="1" spans="1:3">
      <c r="A6" s="90" t="s">
        <v>3235</v>
      </c>
      <c r="B6" s="91">
        <v>14.62</v>
      </c>
      <c r="C6" s="91">
        <v>14.62</v>
      </c>
    </row>
    <row r="7" s="87" customFormat="1" ht="32.1" customHeight="1" spans="1:3">
      <c r="A7" s="90" t="s">
        <v>3236</v>
      </c>
      <c r="B7" s="91">
        <v>14.65</v>
      </c>
      <c r="C7" s="91">
        <v>15.03</v>
      </c>
    </row>
    <row r="8" s="87" customFormat="1" ht="32.1" customHeight="1" spans="1:3">
      <c r="A8" s="90" t="s">
        <v>3237</v>
      </c>
      <c r="B8" s="91">
        <v>0.46</v>
      </c>
      <c r="C8" s="91">
        <v>0.8424</v>
      </c>
    </row>
    <row r="9" s="87" customFormat="1" ht="30" customHeight="1" spans="1:3">
      <c r="A9" s="92" t="s">
        <v>3238</v>
      </c>
      <c r="B9" s="91">
        <v>0</v>
      </c>
      <c r="C9" s="91">
        <v>0</v>
      </c>
    </row>
    <row r="10" s="87" customFormat="1" ht="32.1" customHeight="1" spans="1:3">
      <c r="A10" s="92" t="s">
        <v>3239</v>
      </c>
      <c r="B10" s="91">
        <v>0.46</v>
      </c>
      <c r="C10" s="91">
        <v>0.8424</v>
      </c>
    </row>
    <row r="11" s="87" customFormat="1" ht="32.1" customHeight="1" spans="1:3">
      <c r="A11" s="90" t="s">
        <v>3240</v>
      </c>
      <c r="B11" s="91">
        <v>0.51</v>
      </c>
      <c r="C11" s="91">
        <v>0.5138</v>
      </c>
    </row>
    <row r="12" s="87" customFormat="1" ht="32.1" customHeight="1" spans="1:3">
      <c r="A12" s="90" t="s">
        <v>3241</v>
      </c>
      <c r="B12" s="91">
        <v>14.57</v>
      </c>
      <c r="C12" s="91">
        <v>14.95</v>
      </c>
    </row>
    <row r="13" s="87" customFormat="1" ht="32.1" customHeight="1" spans="1:3">
      <c r="A13" s="90" t="s">
        <v>3242</v>
      </c>
      <c r="B13" s="93">
        <v>0</v>
      </c>
      <c r="C13" s="93">
        <v>0</v>
      </c>
    </row>
    <row r="14" s="87" customFormat="1" ht="32.1" customHeight="1" spans="1:3">
      <c r="A14" s="90" t="s">
        <v>3243</v>
      </c>
      <c r="B14" s="94">
        <v>0</v>
      </c>
      <c r="C14" s="94">
        <v>0</v>
      </c>
    </row>
    <row r="15" s="88" customFormat="1" ht="69" customHeight="1" spans="1:7">
      <c r="A15" s="95" t="s">
        <v>3244</v>
      </c>
      <c r="B15" s="95"/>
      <c r="C15" s="95"/>
      <c r="D15" s="96"/>
      <c r="E15" s="96"/>
      <c r="F15" s="96"/>
      <c r="G15" s="96"/>
    </row>
    <row r="16" spans="1:3">
      <c r="A16" s="81"/>
      <c r="B16" s="81"/>
      <c r="C16" s="81"/>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G16"/>
  <sheetViews>
    <sheetView workbookViewId="0">
      <selection activeCell="F16" sqref="F16"/>
    </sheetView>
  </sheetViews>
  <sheetFormatPr defaultColWidth="10" defaultRowHeight="13.5" outlineLevelCol="6"/>
  <cols>
    <col min="1" max="1" width="60" style="48" customWidth="1"/>
    <col min="2" max="3" width="25.625" style="48" customWidth="1"/>
    <col min="4" max="4" width="9.75" style="48" customWidth="1"/>
    <col min="5" max="16384" width="10" style="48"/>
  </cols>
  <sheetData>
    <row r="1" ht="23.1" customHeight="1"/>
    <row r="2" ht="14.25" customHeight="1" spans="1:1">
      <c r="A2" s="75"/>
    </row>
    <row r="3" ht="28.7" customHeight="1" spans="1:3">
      <c r="A3" s="70" t="s">
        <v>3245</v>
      </c>
      <c r="B3" s="70"/>
      <c r="C3" s="70"/>
    </row>
    <row r="4" ht="27" customHeight="1" spans="1:3">
      <c r="A4" s="81"/>
      <c r="B4" s="81"/>
      <c r="C4" s="82" t="s">
        <v>3216</v>
      </c>
    </row>
    <row r="5" ht="24" customHeight="1" spans="1:3">
      <c r="A5" s="53" t="s">
        <v>3233</v>
      </c>
      <c r="B5" s="53" t="s">
        <v>3169</v>
      </c>
      <c r="C5" s="53" t="s">
        <v>3234</v>
      </c>
    </row>
    <row r="6" ht="32.1" customHeight="1" spans="1:3">
      <c r="A6" s="77" t="s">
        <v>3235</v>
      </c>
      <c r="B6" s="83">
        <v>14.62</v>
      </c>
      <c r="C6" s="83">
        <v>14.62</v>
      </c>
    </row>
    <row r="7" ht="32.1" customHeight="1" spans="1:3">
      <c r="A7" s="77" t="s">
        <v>3236</v>
      </c>
      <c r="B7" s="83">
        <v>14.65</v>
      </c>
      <c r="C7" s="83">
        <v>15.03</v>
      </c>
    </row>
    <row r="8" ht="32.1" customHeight="1" spans="1:3">
      <c r="A8" s="77" t="s">
        <v>3237</v>
      </c>
      <c r="B8" s="83">
        <v>0.46</v>
      </c>
      <c r="C8" s="83">
        <v>0.8424</v>
      </c>
    </row>
    <row r="9" ht="32.1" customHeight="1" spans="1:3">
      <c r="A9" s="77" t="s">
        <v>3246</v>
      </c>
      <c r="B9" s="84">
        <v>0</v>
      </c>
      <c r="C9" s="84">
        <v>0</v>
      </c>
    </row>
    <row r="10" ht="32.1" customHeight="1" spans="1:3">
      <c r="A10" s="77" t="s">
        <v>3247</v>
      </c>
      <c r="B10" s="83">
        <v>0.46</v>
      </c>
      <c r="C10" s="83">
        <v>0.8424</v>
      </c>
    </row>
    <row r="11" ht="32.1" customHeight="1" spans="1:3">
      <c r="A11" s="77" t="s">
        <v>3240</v>
      </c>
      <c r="B11" s="83">
        <v>0.51</v>
      </c>
      <c r="C11" s="83">
        <v>0.5138</v>
      </c>
    </row>
    <row r="12" ht="32.1" customHeight="1" spans="1:3">
      <c r="A12" s="77" t="s">
        <v>3241</v>
      </c>
      <c r="B12" s="83">
        <v>14.57</v>
      </c>
      <c r="C12" s="83">
        <v>14.95</v>
      </c>
    </row>
    <row r="13" ht="32.1" customHeight="1" spans="1:3">
      <c r="A13" s="77" t="s">
        <v>3242</v>
      </c>
      <c r="B13" s="85"/>
      <c r="C13" s="85"/>
    </row>
    <row r="14" ht="32.1" customHeight="1" spans="1:3">
      <c r="A14" s="77" t="s">
        <v>3243</v>
      </c>
      <c r="B14" s="86">
        <v>0</v>
      </c>
      <c r="C14" s="86">
        <v>0</v>
      </c>
    </row>
    <row r="15" s="47" customFormat="1" ht="69" customHeight="1" spans="1:7">
      <c r="A15" s="59" t="s">
        <v>3248</v>
      </c>
      <c r="B15" s="59"/>
      <c r="C15" s="59"/>
      <c r="D15" s="74"/>
      <c r="E15" s="74"/>
      <c r="F15" s="74"/>
      <c r="G15" s="74"/>
    </row>
    <row r="16" spans="1:3">
      <c r="A16" s="81"/>
      <c r="B16" s="81"/>
      <c r="C16" s="81"/>
    </row>
  </sheetData>
  <mergeCells count="2">
    <mergeCell ref="A3:C3"/>
    <mergeCell ref="A15:C15"/>
  </mergeCells>
  <printOptions horizontalCentered="1"/>
  <pageMargins left="0.708333333333333" right="0.708333333333333" top="0.354166666666667" bottom="0.472222222222222" header="0.306944444444444" footer="0.306944444444444"/>
  <pageSetup paperSize="9" fitToHeight="200" orientation="landscape"/>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B6" sqref="B6:C12"/>
    </sheetView>
  </sheetViews>
  <sheetFormatPr defaultColWidth="10" defaultRowHeight="13.5" outlineLevelCol="2"/>
  <cols>
    <col min="1" max="1" width="60.5" style="48" customWidth="1"/>
    <col min="2" max="3" width="25.625" style="48" customWidth="1"/>
    <col min="4" max="4" width="9.75" style="48" customWidth="1"/>
    <col min="5" max="16384" width="10" style="48"/>
  </cols>
  <sheetData>
    <row r="1" ht="24" customHeight="1"/>
    <row r="2" ht="14.25" customHeight="1" spans="1:1">
      <c r="A2" s="75"/>
    </row>
    <row r="3" ht="28.7" customHeight="1" spans="1:3">
      <c r="A3" s="70" t="s">
        <v>3249</v>
      </c>
      <c r="B3" s="70"/>
      <c r="C3" s="70"/>
    </row>
    <row r="4" ht="24.95" customHeight="1" spans="1:3">
      <c r="A4" s="81"/>
      <c r="B4" s="81"/>
      <c r="C4" s="82" t="s">
        <v>3216</v>
      </c>
    </row>
    <row r="5" ht="32.1" customHeight="1" spans="1:3">
      <c r="A5" s="53" t="s">
        <v>3233</v>
      </c>
      <c r="B5" s="53" t="s">
        <v>3169</v>
      </c>
      <c r="C5" s="53" t="s">
        <v>3234</v>
      </c>
    </row>
    <row r="6" ht="32.1" customHeight="1" spans="1:3">
      <c r="A6" s="77" t="s">
        <v>3250</v>
      </c>
      <c r="B6" s="78">
        <v>25.57</v>
      </c>
      <c r="C6" s="78">
        <v>25.57</v>
      </c>
    </row>
    <row r="7" ht="32.1" customHeight="1" spans="1:3">
      <c r="A7" s="77" t="s">
        <v>3251</v>
      </c>
      <c r="B7" s="78">
        <v>25.95</v>
      </c>
      <c r="C7" s="78">
        <v>31.85</v>
      </c>
    </row>
    <row r="8" ht="32.1" customHeight="1" spans="1:3">
      <c r="A8" s="77" t="s">
        <v>3252</v>
      </c>
      <c r="B8" s="78">
        <v>0.81</v>
      </c>
      <c r="C8" s="78">
        <v>6.71</v>
      </c>
    </row>
    <row r="9" ht="32.1" customHeight="1" spans="1:3">
      <c r="A9" s="77" t="s">
        <v>3253</v>
      </c>
      <c r="B9" s="78">
        <v>0.9</v>
      </c>
      <c r="C9" s="78">
        <v>0.9</v>
      </c>
    </row>
    <row r="10" ht="32.1" customHeight="1" spans="1:3">
      <c r="A10" s="77" t="s">
        <v>3254</v>
      </c>
      <c r="B10" s="78">
        <v>25.48</v>
      </c>
      <c r="C10" s="78">
        <v>31.38</v>
      </c>
    </row>
    <row r="11" ht="32.1" customHeight="1" spans="1:3">
      <c r="A11" s="77" t="s">
        <v>3255</v>
      </c>
      <c r="B11" s="78">
        <v>0</v>
      </c>
      <c r="C11" s="78">
        <v>5.9</v>
      </c>
    </row>
    <row r="12" ht="32.1" customHeight="1" spans="1:3">
      <c r="A12" s="77" t="s">
        <v>3256</v>
      </c>
      <c r="B12" s="78">
        <v>8.41</v>
      </c>
      <c r="C12" s="78">
        <v>0</v>
      </c>
    </row>
    <row r="13" s="47" customFormat="1" ht="72" customHeight="1" spans="1:3">
      <c r="A13" s="59" t="s">
        <v>3257</v>
      </c>
      <c r="B13" s="59"/>
      <c r="C13" s="59"/>
    </row>
    <row r="14" ht="30.95" customHeight="1" spans="1:3">
      <c r="A14" s="80"/>
      <c r="B14" s="80"/>
      <c r="C14" s="80"/>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C14"/>
  <sheetViews>
    <sheetView workbookViewId="0">
      <selection activeCell="G13" sqref="G13"/>
    </sheetView>
  </sheetViews>
  <sheetFormatPr defaultColWidth="10" defaultRowHeight="13.5" outlineLevelCol="2"/>
  <cols>
    <col min="1" max="1" width="59.375" style="48" customWidth="1"/>
    <col min="2" max="3" width="25.625" style="48" customWidth="1"/>
    <col min="4" max="4" width="9.75" style="48" customWidth="1"/>
    <col min="5" max="16384" width="10" style="48"/>
  </cols>
  <sheetData>
    <row r="1" ht="24" customHeight="1"/>
    <row r="2" ht="14.25" customHeight="1" spans="1:1">
      <c r="A2" s="75"/>
    </row>
    <row r="3" ht="28.7" customHeight="1" spans="1:3">
      <c r="A3" s="70" t="s">
        <v>3258</v>
      </c>
      <c r="B3" s="70"/>
      <c r="C3" s="70"/>
    </row>
    <row r="4" s="46" customFormat="1" ht="24.95" customHeight="1" spans="1:3">
      <c r="A4" s="76"/>
      <c r="B4" s="76"/>
      <c r="C4" s="62" t="s">
        <v>3216</v>
      </c>
    </row>
    <row r="5" s="46" customFormat="1" ht="32.1" customHeight="1" spans="1:3">
      <c r="A5" s="53" t="s">
        <v>3233</v>
      </c>
      <c r="B5" s="53" t="s">
        <v>3169</v>
      </c>
      <c r="C5" s="53" t="s">
        <v>3234</v>
      </c>
    </row>
    <row r="6" s="46" customFormat="1" ht="32.1" customHeight="1" spans="1:3">
      <c r="A6" s="77" t="s">
        <v>3250</v>
      </c>
      <c r="B6" s="78">
        <v>25.57</v>
      </c>
      <c r="C6" s="78">
        <v>25.57</v>
      </c>
    </row>
    <row r="7" s="46" customFormat="1" ht="32.1" customHeight="1" spans="1:3">
      <c r="A7" s="77" t="s">
        <v>3251</v>
      </c>
      <c r="B7" s="78">
        <v>25.95</v>
      </c>
      <c r="C7" s="78">
        <v>31.85</v>
      </c>
    </row>
    <row r="8" s="46" customFormat="1" ht="32.1" customHeight="1" spans="1:3">
      <c r="A8" s="77" t="s">
        <v>3252</v>
      </c>
      <c r="B8" s="78">
        <v>0.81</v>
      </c>
      <c r="C8" s="78">
        <v>6.71</v>
      </c>
    </row>
    <row r="9" s="46" customFormat="1" ht="32.1" customHeight="1" spans="1:3">
      <c r="A9" s="77" t="s">
        <v>3253</v>
      </c>
      <c r="B9" s="78">
        <v>0.9</v>
      </c>
      <c r="C9" s="78">
        <v>0.9</v>
      </c>
    </row>
    <row r="10" s="46" customFormat="1" ht="32.1" customHeight="1" spans="1:3">
      <c r="A10" s="77" t="s">
        <v>3254</v>
      </c>
      <c r="B10" s="78">
        <v>25.48</v>
      </c>
      <c r="C10" s="78">
        <v>31.38</v>
      </c>
    </row>
    <row r="11" s="46" customFormat="1" ht="32.1" customHeight="1" spans="1:3">
      <c r="A11" s="77" t="s">
        <v>3255</v>
      </c>
      <c r="B11" s="78">
        <v>0</v>
      </c>
      <c r="C11" s="78">
        <v>5.9</v>
      </c>
    </row>
    <row r="12" s="46" customFormat="1" ht="32.1" customHeight="1" spans="1:3">
      <c r="A12" s="77" t="s">
        <v>3256</v>
      </c>
      <c r="B12" s="79">
        <v>8.41</v>
      </c>
      <c r="C12" s="79">
        <v>0</v>
      </c>
    </row>
    <row r="13" s="47" customFormat="1" ht="65.1" customHeight="1" spans="1:3">
      <c r="A13" s="59" t="s">
        <v>3259</v>
      </c>
      <c r="B13" s="59"/>
      <c r="C13" s="59"/>
    </row>
    <row r="14" ht="30.95" customHeight="1" spans="1:3">
      <c r="A14" s="80"/>
      <c r="B14" s="80"/>
      <c r="C14" s="80"/>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D28"/>
  <sheetViews>
    <sheetView topLeftCell="A9" workbookViewId="0">
      <selection activeCell="G22" sqref="G22"/>
    </sheetView>
  </sheetViews>
  <sheetFormatPr defaultColWidth="10" defaultRowHeight="13.5" outlineLevelCol="3"/>
  <cols>
    <col min="1" max="1" width="36" style="48" customWidth="1"/>
    <col min="2" max="4" width="15.625" style="48" customWidth="1"/>
    <col min="5" max="5" width="9.75" style="48" customWidth="1"/>
    <col min="6" max="16384" width="10" style="48"/>
  </cols>
  <sheetData>
    <row r="1" ht="21.95" customHeight="1"/>
    <row r="2" ht="14.25" customHeight="1" spans="1:1">
      <c r="A2" s="69"/>
    </row>
    <row r="3" ht="63" customHeight="1" spans="1:4">
      <c r="A3" s="70" t="s">
        <v>3260</v>
      </c>
      <c r="B3" s="70"/>
      <c r="C3" s="70"/>
      <c r="D3" s="70"/>
    </row>
    <row r="4" s="46" customFormat="1" ht="30" customHeight="1" spans="4:4">
      <c r="D4" s="62" t="s">
        <v>3216</v>
      </c>
    </row>
    <row r="5" s="46" customFormat="1" ht="24.95" customHeight="1" spans="1:4">
      <c r="A5" s="53" t="s">
        <v>3233</v>
      </c>
      <c r="B5" s="53" t="s">
        <v>3261</v>
      </c>
      <c r="C5" s="53" t="s">
        <v>3262</v>
      </c>
      <c r="D5" s="53" t="s">
        <v>3263</v>
      </c>
    </row>
    <row r="6" s="46" customFormat="1" ht="24.95" customHeight="1" spans="1:4">
      <c r="A6" s="71" t="s">
        <v>3264</v>
      </c>
      <c r="B6" s="55" t="s">
        <v>3265</v>
      </c>
      <c r="C6" s="72">
        <v>7.5524</v>
      </c>
      <c r="D6" s="72">
        <v>7.5524</v>
      </c>
    </row>
    <row r="7" s="46" customFormat="1" ht="24.95" customHeight="1" spans="1:4">
      <c r="A7" s="73" t="s">
        <v>3266</v>
      </c>
      <c r="B7" s="55" t="s">
        <v>3224</v>
      </c>
      <c r="C7" s="72">
        <v>0.8424</v>
      </c>
      <c r="D7" s="72">
        <v>0.8424</v>
      </c>
    </row>
    <row r="8" s="46" customFormat="1" ht="24.95" customHeight="1" spans="1:4">
      <c r="A8" s="73" t="s">
        <v>3267</v>
      </c>
      <c r="B8" s="55" t="s">
        <v>3225</v>
      </c>
      <c r="C8" s="72">
        <v>0.4624</v>
      </c>
      <c r="D8" s="72">
        <v>0.4624</v>
      </c>
    </row>
    <row r="9" s="46" customFormat="1" ht="24.95" customHeight="1" spans="1:4">
      <c r="A9" s="73" t="s">
        <v>3268</v>
      </c>
      <c r="B9" s="55" t="s">
        <v>3269</v>
      </c>
      <c r="C9" s="72">
        <v>6.71</v>
      </c>
      <c r="D9" s="72">
        <v>6.71</v>
      </c>
    </row>
    <row r="10" s="46" customFormat="1" ht="24.95" customHeight="1" spans="1:4">
      <c r="A10" s="73" t="s">
        <v>3267</v>
      </c>
      <c r="B10" s="55" t="s">
        <v>3227</v>
      </c>
      <c r="C10" s="72">
        <v>6.41</v>
      </c>
      <c r="D10" s="72">
        <v>6.41</v>
      </c>
    </row>
    <row r="11" s="46" customFormat="1" ht="24.95" customHeight="1" spans="1:4">
      <c r="A11" s="71" t="s">
        <v>3270</v>
      </c>
      <c r="B11" s="55" t="s">
        <v>3271</v>
      </c>
      <c r="C11" s="72">
        <v>1.4138</v>
      </c>
      <c r="D11" s="72">
        <v>1.4138</v>
      </c>
    </row>
    <row r="12" s="46" customFormat="1" ht="24.95" customHeight="1" spans="1:4">
      <c r="A12" s="73" t="s">
        <v>3266</v>
      </c>
      <c r="B12" s="55" t="s">
        <v>3272</v>
      </c>
      <c r="C12" s="72">
        <v>0.5138</v>
      </c>
      <c r="D12" s="72">
        <v>0.5138</v>
      </c>
    </row>
    <row r="13" s="46" customFormat="1" ht="24.95" customHeight="1" spans="1:4">
      <c r="A13" s="73" t="s">
        <v>3268</v>
      </c>
      <c r="B13" s="55" t="s">
        <v>3273</v>
      </c>
      <c r="C13" s="72">
        <v>0.9</v>
      </c>
      <c r="D13" s="72">
        <v>0.9</v>
      </c>
    </row>
    <row r="14" s="46" customFormat="1" ht="24.95" customHeight="1" spans="1:4">
      <c r="A14" s="71" t="s">
        <v>3274</v>
      </c>
      <c r="B14" s="55" t="s">
        <v>3275</v>
      </c>
      <c r="C14" s="72">
        <v>1.2664</v>
      </c>
      <c r="D14" s="72">
        <v>1.2664</v>
      </c>
    </row>
    <row r="15" s="46" customFormat="1" ht="24.95" customHeight="1" spans="1:4">
      <c r="A15" s="73" t="s">
        <v>3266</v>
      </c>
      <c r="B15" s="55" t="s">
        <v>3276</v>
      </c>
      <c r="C15" s="72">
        <v>0.45</v>
      </c>
      <c r="D15" s="72">
        <v>0.45</v>
      </c>
    </row>
    <row r="16" s="46" customFormat="1" ht="24.95" customHeight="1" spans="1:4">
      <c r="A16" s="73" t="s">
        <v>3268</v>
      </c>
      <c r="B16" s="55" t="s">
        <v>3277</v>
      </c>
      <c r="C16" s="72">
        <v>0.8164</v>
      </c>
      <c r="D16" s="72">
        <v>0.8164</v>
      </c>
    </row>
    <row r="17" s="46" customFormat="1" ht="24.95" customHeight="1" spans="1:4">
      <c r="A17" s="71" t="s">
        <v>3278</v>
      </c>
      <c r="B17" s="55" t="s">
        <v>3279</v>
      </c>
      <c r="C17" s="72">
        <v>3.444</v>
      </c>
      <c r="D17" s="72">
        <v>3.444</v>
      </c>
    </row>
    <row r="18" s="46" customFormat="1" ht="24.95" customHeight="1" spans="1:4">
      <c r="A18" s="73" t="s">
        <v>3266</v>
      </c>
      <c r="B18" s="55" t="s">
        <v>3280</v>
      </c>
      <c r="C18" s="72">
        <v>2.684</v>
      </c>
      <c r="D18" s="72">
        <v>2.684</v>
      </c>
    </row>
    <row r="19" s="46" customFormat="1" ht="24.95" customHeight="1" spans="1:4">
      <c r="A19" s="73" t="s">
        <v>3281</v>
      </c>
      <c r="B19" s="55"/>
      <c r="C19" s="72">
        <v>2.41</v>
      </c>
      <c r="D19" s="72">
        <v>2.41</v>
      </c>
    </row>
    <row r="20" s="46" customFormat="1" ht="24.95" customHeight="1" spans="1:4">
      <c r="A20" s="73" t="s">
        <v>3282</v>
      </c>
      <c r="B20" s="55" t="s">
        <v>3283</v>
      </c>
      <c r="C20" s="72">
        <v>0.274</v>
      </c>
      <c r="D20" s="72">
        <v>0.274</v>
      </c>
    </row>
    <row r="21" s="46" customFormat="1" ht="24.95" customHeight="1" spans="1:4">
      <c r="A21" s="73" t="s">
        <v>3268</v>
      </c>
      <c r="B21" s="55" t="s">
        <v>3284</v>
      </c>
      <c r="C21" s="72">
        <v>0.76</v>
      </c>
      <c r="D21" s="72">
        <v>0.76</v>
      </c>
    </row>
    <row r="22" s="46" customFormat="1" ht="24.95" customHeight="1" spans="1:4">
      <c r="A22" s="73" t="s">
        <v>3281</v>
      </c>
      <c r="B22" s="55"/>
      <c r="C22" s="72">
        <v>0.684</v>
      </c>
      <c r="D22" s="72">
        <v>0.684</v>
      </c>
    </row>
    <row r="23" s="46" customFormat="1" ht="24.95" customHeight="1" spans="1:4">
      <c r="A23" s="73" t="s">
        <v>3285</v>
      </c>
      <c r="B23" s="55" t="s">
        <v>3286</v>
      </c>
      <c r="C23" s="72">
        <v>0.076</v>
      </c>
      <c r="D23" s="72">
        <v>0.076</v>
      </c>
    </row>
    <row r="24" s="46" customFormat="1" ht="24.95" customHeight="1" spans="1:4">
      <c r="A24" s="71" t="s">
        <v>3287</v>
      </c>
      <c r="B24" s="55" t="s">
        <v>3288</v>
      </c>
      <c r="C24" s="72">
        <v>1.8528</v>
      </c>
      <c r="D24" s="72">
        <v>1.8528</v>
      </c>
    </row>
    <row r="25" s="46" customFormat="1" ht="24.95" customHeight="1" spans="1:4">
      <c r="A25" s="73" t="s">
        <v>3266</v>
      </c>
      <c r="B25" s="55" t="s">
        <v>3289</v>
      </c>
      <c r="C25" s="72">
        <v>0.7155</v>
      </c>
      <c r="D25" s="72">
        <v>0.7155</v>
      </c>
    </row>
    <row r="26" s="46" customFormat="1" ht="24.95" customHeight="1" spans="1:4">
      <c r="A26" s="73" t="s">
        <v>3268</v>
      </c>
      <c r="B26" s="55" t="s">
        <v>3290</v>
      </c>
      <c r="C26" s="72">
        <v>1.1373</v>
      </c>
      <c r="D26" s="72">
        <v>1.1373</v>
      </c>
    </row>
    <row r="27" s="47" customFormat="1" ht="69.95" customHeight="1" spans="1:4">
      <c r="A27" s="74" t="s">
        <v>3291</v>
      </c>
      <c r="B27" s="74"/>
      <c r="C27" s="74"/>
      <c r="D27" s="74"/>
    </row>
    <row r="28" ht="24.95" customHeight="1" spans="1:4">
      <c r="A28" s="75"/>
      <c r="B28" s="75"/>
      <c r="C28" s="75"/>
      <c r="D28" s="75"/>
    </row>
  </sheetData>
  <mergeCells count="3">
    <mergeCell ref="A3:D3"/>
    <mergeCell ref="A27:D27"/>
    <mergeCell ref="A28:D28"/>
  </mergeCells>
  <printOptions horizontalCentered="1"/>
  <pageMargins left="0.708333333333333" right="0.708333333333333" top="0.393055555555556" bottom="0.751388888888889" header="0.306944444444444" footer="0.306944444444444"/>
  <pageSetup paperSize="9" fitToHeight="200" orientation="portrait"/>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F0"/>
  </sheetPr>
  <dimension ref="A1:E46"/>
  <sheetViews>
    <sheetView showGridLines="0" showZeros="0" view="pageBreakPreview" zoomScaleNormal="90" topLeftCell="B1" workbookViewId="0">
      <pane ySplit="3" topLeftCell="A4" activePane="bottomLeft" state="frozen"/>
      <selection/>
      <selection pane="bottomLeft" activeCell="E31" sqref="E31"/>
    </sheetView>
  </sheetViews>
  <sheetFormatPr defaultColWidth="9" defaultRowHeight="14.25" outlineLevelCol="4"/>
  <cols>
    <col min="1" max="1" width="14.5" style="172" customWidth="1"/>
    <col min="2" max="2" width="50.75" style="172" customWidth="1"/>
    <col min="3" max="5" width="20.6333333333333" style="172" customWidth="1"/>
    <col min="6" max="16384" width="9" style="188"/>
  </cols>
  <sheetData>
    <row r="1" s="477" customFormat="1" ht="45" customHeight="1" spans="1:5">
      <c r="A1" s="479"/>
      <c r="B1" s="479" t="s">
        <v>131</v>
      </c>
      <c r="C1" s="479"/>
      <c r="D1" s="479"/>
      <c r="E1" s="479"/>
    </row>
    <row r="2" ht="18.95" customHeight="1" spans="2:5">
      <c r="B2" s="535"/>
      <c r="C2" s="357"/>
      <c r="D2" s="357"/>
      <c r="E2" s="536" t="s">
        <v>2</v>
      </c>
    </row>
    <row r="3" s="532" customFormat="1" ht="45" customHeight="1" spans="1:5">
      <c r="A3" s="537" t="s">
        <v>3</v>
      </c>
      <c r="B3" s="360" t="s">
        <v>4</v>
      </c>
      <c r="C3" s="193" t="s">
        <v>132</v>
      </c>
      <c r="D3" s="193" t="s">
        <v>6</v>
      </c>
      <c r="E3" s="193" t="s">
        <v>133</v>
      </c>
    </row>
    <row r="4" ht="30" customHeight="1" spans="1:5">
      <c r="A4" s="538" t="s">
        <v>8</v>
      </c>
      <c r="B4" s="539" t="s">
        <v>9</v>
      </c>
      <c r="C4" s="540">
        <v>37757</v>
      </c>
      <c r="D4" s="541">
        <v>33852</v>
      </c>
      <c r="E4" s="362">
        <f>(D4-C4)/C4</f>
        <v>-0.103424530550626</v>
      </c>
    </row>
    <row r="5" ht="30" customHeight="1" spans="1:5">
      <c r="A5" s="369" t="s">
        <v>10</v>
      </c>
      <c r="B5" s="542" t="s">
        <v>11</v>
      </c>
      <c r="C5" s="341">
        <v>11250</v>
      </c>
      <c r="D5" s="341">
        <v>12726</v>
      </c>
      <c r="E5" s="381">
        <f t="shared" ref="E5:E40" si="0">(D5-C5)/C5</f>
        <v>0.1312</v>
      </c>
    </row>
    <row r="6" ht="30" customHeight="1" spans="1:5">
      <c r="A6" s="369" t="s">
        <v>12</v>
      </c>
      <c r="B6" s="542" t="s">
        <v>13</v>
      </c>
      <c r="C6" s="341">
        <v>644</v>
      </c>
      <c r="D6" s="341">
        <v>502</v>
      </c>
      <c r="E6" s="381">
        <f t="shared" si="0"/>
        <v>-0.220496894409938</v>
      </c>
    </row>
    <row r="7" ht="30" customHeight="1" spans="1:5">
      <c r="A7" s="369" t="s">
        <v>14</v>
      </c>
      <c r="B7" s="542" t="s">
        <v>15</v>
      </c>
      <c r="C7" s="341">
        <v>319</v>
      </c>
      <c r="D7" s="341">
        <v>293</v>
      </c>
      <c r="E7" s="381">
        <f t="shared" si="0"/>
        <v>-0.0815047021943574</v>
      </c>
    </row>
    <row r="8" s="188" customFormat="1" ht="30" customHeight="1" spans="1:5">
      <c r="A8" s="543" t="s">
        <v>16</v>
      </c>
      <c r="B8" s="544" t="s">
        <v>17</v>
      </c>
      <c r="C8" s="341">
        <v>630</v>
      </c>
      <c r="D8" s="341">
        <v>1240</v>
      </c>
      <c r="E8" s="381">
        <f t="shared" si="0"/>
        <v>0.968253968253968</v>
      </c>
    </row>
    <row r="9" ht="30" customHeight="1" spans="1:5">
      <c r="A9" s="369" t="s">
        <v>18</v>
      </c>
      <c r="B9" s="542" t="s">
        <v>19</v>
      </c>
      <c r="C9" s="341">
        <v>1135</v>
      </c>
      <c r="D9" s="341">
        <v>1512</v>
      </c>
      <c r="E9" s="381">
        <f t="shared" si="0"/>
        <v>0.33215859030837</v>
      </c>
    </row>
    <row r="10" s="188" customFormat="1" ht="30" customHeight="1" spans="1:5">
      <c r="A10" s="543" t="s">
        <v>20</v>
      </c>
      <c r="B10" s="544" t="s">
        <v>21</v>
      </c>
      <c r="C10" s="341">
        <v>725</v>
      </c>
      <c r="D10" s="341">
        <v>1050</v>
      </c>
      <c r="E10" s="381">
        <f t="shared" si="0"/>
        <v>0.448275862068966</v>
      </c>
    </row>
    <row r="11" s="188" customFormat="1" ht="30" customHeight="1" spans="1:5">
      <c r="A11" s="543" t="s">
        <v>22</v>
      </c>
      <c r="B11" s="544" t="s">
        <v>23</v>
      </c>
      <c r="C11" s="341">
        <v>460</v>
      </c>
      <c r="D11" s="341">
        <v>850</v>
      </c>
      <c r="E11" s="381">
        <f t="shared" si="0"/>
        <v>0.847826086956522</v>
      </c>
    </row>
    <row r="12" s="188" customFormat="1" ht="30" customHeight="1" spans="1:5">
      <c r="A12" s="543" t="s">
        <v>24</v>
      </c>
      <c r="B12" s="544" t="s">
        <v>25</v>
      </c>
      <c r="C12" s="341">
        <v>347</v>
      </c>
      <c r="D12" s="341">
        <v>580</v>
      </c>
      <c r="E12" s="381">
        <f t="shared" si="0"/>
        <v>0.671469740634006</v>
      </c>
    </row>
    <row r="13" s="188" customFormat="1" ht="30" customHeight="1" spans="1:5">
      <c r="A13" s="543" t="s">
        <v>26</v>
      </c>
      <c r="B13" s="544" t="s">
        <v>27</v>
      </c>
      <c r="C13" s="341">
        <v>1382</v>
      </c>
      <c r="D13" s="341">
        <v>1673</v>
      </c>
      <c r="E13" s="381">
        <f t="shared" si="0"/>
        <v>0.210564399421129</v>
      </c>
    </row>
    <row r="14" s="188" customFormat="1" ht="30" customHeight="1" spans="1:5">
      <c r="A14" s="543" t="s">
        <v>28</v>
      </c>
      <c r="B14" s="544" t="s">
        <v>29</v>
      </c>
      <c r="C14" s="341">
        <v>724</v>
      </c>
      <c r="D14" s="341">
        <v>900</v>
      </c>
      <c r="E14" s="381">
        <f t="shared" si="0"/>
        <v>0.243093922651934</v>
      </c>
    </row>
    <row r="15" ht="30" customHeight="1" spans="1:5">
      <c r="A15" s="369" t="s">
        <v>30</v>
      </c>
      <c r="B15" s="542" t="s">
        <v>31</v>
      </c>
      <c r="C15" s="341">
        <v>12643</v>
      </c>
      <c r="D15" s="341">
        <v>5646</v>
      </c>
      <c r="E15" s="381">
        <f t="shared" si="0"/>
        <v>-0.553428774816104</v>
      </c>
    </row>
    <row r="16" s="188" customFormat="1" ht="30" customHeight="1" spans="1:5">
      <c r="A16" s="543" t="s">
        <v>32</v>
      </c>
      <c r="B16" s="544" t="s">
        <v>33</v>
      </c>
      <c r="C16" s="341">
        <v>1785</v>
      </c>
      <c r="D16" s="341">
        <v>1555</v>
      </c>
      <c r="E16" s="381">
        <f t="shared" si="0"/>
        <v>-0.128851540616246</v>
      </c>
    </row>
    <row r="17" s="188" customFormat="1" ht="30" customHeight="1" spans="1:5">
      <c r="A17" s="543" t="s">
        <v>34</v>
      </c>
      <c r="B17" s="544" t="s">
        <v>35</v>
      </c>
      <c r="C17" s="341">
        <v>5500</v>
      </c>
      <c r="D17" s="341">
        <v>5100</v>
      </c>
      <c r="E17" s="381">
        <f t="shared" si="0"/>
        <v>-0.0727272727272727</v>
      </c>
    </row>
    <row r="18" s="188" customFormat="1" ht="30" customHeight="1" spans="1:5">
      <c r="A18" s="543" t="s">
        <v>36</v>
      </c>
      <c r="B18" s="544" t="s">
        <v>37</v>
      </c>
      <c r="C18" s="341">
        <v>213</v>
      </c>
      <c r="D18" s="341">
        <v>225</v>
      </c>
      <c r="E18" s="381">
        <f t="shared" si="0"/>
        <v>0.0563380281690141</v>
      </c>
    </row>
    <row r="19" s="188" customFormat="1" ht="30" customHeight="1" spans="1:5">
      <c r="A19" s="600" t="s">
        <v>134</v>
      </c>
      <c r="B19" s="544" t="s">
        <v>39</v>
      </c>
      <c r="C19" s="545"/>
      <c r="D19" s="546"/>
      <c r="E19" s="381"/>
    </row>
    <row r="20" ht="30" customHeight="1" spans="1:5">
      <c r="A20" s="367" t="s">
        <v>40</v>
      </c>
      <c r="B20" s="539" t="s">
        <v>41</v>
      </c>
      <c r="C20" s="540">
        <v>23242</v>
      </c>
      <c r="D20" s="541">
        <v>31248</v>
      </c>
      <c r="E20" s="362">
        <f t="shared" si="0"/>
        <v>0.34446261079081</v>
      </c>
    </row>
    <row r="21" ht="30" customHeight="1" spans="1:5">
      <c r="A21" s="547" t="s">
        <v>42</v>
      </c>
      <c r="B21" s="542" t="s">
        <v>43</v>
      </c>
      <c r="C21" s="341">
        <v>1550</v>
      </c>
      <c r="D21" s="341">
        <v>815</v>
      </c>
      <c r="E21" s="381">
        <f t="shared" si="0"/>
        <v>-0.474193548387097</v>
      </c>
    </row>
    <row r="22" ht="30" customHeight="1" spans="1:5">
      <c r="A22" s="369" t="s">
        <v>44</v>
      </c>
      <c r="B22" s="548" t="s">
        <v>45</v>
      </c>
      <c r="C22" s="341">
        <v>2300</v>
      </c>
      <c r="D22" s="341">
        <v>2497</v>
      </c>
      <c r="E22" s="381">
        <f t="shared" si="0"/>
        <v>0.0856521739130435</v>
      </c>
    </row>
    <row r="23" ht="30" customHeight="1" spans="1:5">
      <c r="A23" s="369" t="s">
        <v>46</v>
      </c>
      <c r="B23" s="542" t="s">
        <v>47</v>
      </c>
      <c r="C23" s="341">
        <v>1500</v>
      </c>
      <c r="D23" s="341">
        <v>4518</v>
      </c>
      <c r="E23" s="381">
        <f t="shared" si="0"/>
        <v>2.012</v>
      </c>
    </row>
    <row r="24" ht="30" customHeight="1" spans="1:5">
      <c r="A24" s="369" t="s">
        <v>48</v>
      </c>
      <c r="B24" s="542" t="s">
        <v>49</v>
      </c>
      <c r="C24" s="341"/>
      <c r="D24" s="341"/>
      <c r="E24" s="381"/>
    </row>
    <row r="25" ht="30" customHeight="1" spans="1:5">
      <c r="A25" s="369" t="s">
        <v>50</v>
      </c>
      <c r="B25" s="542" t="s">
        <v>51</v>
      </c>
      <c r="C25" s="341">
        <v>17292</v>
      </c>
      <c r="D25" s="341">
        <v>23314</v>
      </c>
      <c r="E25" s="381">
        <f t="shared" si="0"/>
        <v>0.348253527642841</v>
      </c>
    </row>
    <row r="26" s="188" customFormat="1" ht="30" customHeight="1" spans="1:5">
      <c r="A26" s="543" t="s">
        <v>52</v>
      </c>
      <c r="B26" s="544" t="s">
        <v>53</v>
      </c>
      <c r="C26" s="341">
        <v>100</v>
      </c>
      <c r="D26" s="341">
        <v>104</v>
      </c>
      <c r="E26" s="381">
        <f t="shared" si="0"/>
        <v>0.04</v>
      </c>
    </row>
    <row r="27" ht="30" customHeight="1" spans="1:5">
      <c r="A27" s="369" t="s">
        <v>54</v>
      </c>
      <c r="B27" s="542" t="s">
        <v>55</v>
      </c>
      <c r="C27" s="341"/>
      <c r="D27" s="341"/>
      <c r="E27" s="381"/>
    </row>
    <row r="28" ht="30" customHeight="1" spans="1:5">
      <c r="A28" s="369" t="s">
        <v>56</v>
      </c>
      <c r="B28" s="542" t="s">
        <v>57</v>
      </c>
      <c r="C28" s="341">
        <v>500</v>
      </c>
      <c r="D28" s="341"/>
      <c r="E28" s="381">
        <f t="shared" si="0"/>
        <v>-1</v>
      </c>
    </row>
    <row r="29" ht="30" customHeight="1" spans="1:5">
      <c r="A29" s="369"/>
      <c r="B29" s="542"/>
      <c r="C29" s="549"/>
      <c r="D29" s="550"/>
      <c r="E29" s="381"/>
    </row>
    <row r="30" s="356" customFormat="1" ht="30" customHeight="1" spans="1:5">
      <c r="A30" s="551"/>
      <c r="B30" s="552" t="s">
        <v>135</v>
      </c>
      <c r="C30" s="540">
        <v>60999</v>
      </c>
      <c r="D30" s="541">
        <v>65100</v>
      </c>
      <c r="E30" s="362">
        <f t="shared" si="0"/>
        <v>0.0672306103378744</v>
      </c>
    </row>
    <row r="31" ht="30" customHeight="1" spans="1:5">
      <c r="A31" s="367">
        <v>105</v>
      </c>
      <c r="B31" s="205" t="s">
        <v>59</v>
      </c>
      <c r="C31" s="541"/>
      <c r="D31" s="541"/>
      <c r="E31" s="362"/>
    </row>
    <row r="32" ht="30" customHeight="1" spans="1:5">
      <c r="A32" s="553">
        <v>110</v>
      </c>
      <c r="B32" s="554" t="s">
        <v>60</v>
      </c>
      <c r="C32" s="540">
        <v>207078</v>
      </c>
      <c r="D32" s="541">
        <v>232024</v>
      </c>
      <c r="E32" s="362">
        <f t="shared" si="0"/>
        <v>0.12046668405142</v>
      </c>
    </row>
    <row r="33" ht="30" customHeight="1" spans="1:5">
      <c r="A33" s="555">
        <v>11001</v>
      </c>
      <c r="B33" s="338" t="s">
        <v>61</v>
      </c>
      <c r="C33" s="341">
        <v>2819</v>
      </c>
      <c r="D33" s="341">
        <v>2819</v>
      </c>
      <c r="E33" s="381">
        <f t="shared" si="0"/>
        <v>0</v>
      </c>
    </row>
    <row r="34" ht="30" customHeight="1" spans="1:5">
      <c r="A34" s="555"/>
      <c r="B34" s="338" t="s">
        <v>62</v>
      </c>
      <c r="C34" s="341">
        <v>182274</v>
      </c>
      <c r="D34" s="341">
        <v>193201</v>
      </c>
      <c r="E34" s="381">
        <f t="shared" si="0"/>
        <v>0.0599482098379363</v>
      </c>
    </row>
    <row r="35" ht="30" customHeight="1" spans="1:5">
      <c r="A35" s="555">
        <v>11006</v>
      </c>
      <c r="B35" s="338" t="s">
        <v>136</v>
      </c>
      <c r="C35" s="550"/>
      <c r="D35" s="550"/>
      <c r="E35" s="381"/>
    </row>
    <row r="36" ht="30" customHeight="1" spans="1:5">
      <c r="A36" s="555">
        <v>11008</v>
      </c>
      <c r="B36" s="338" t="s">
        <v>63</v>
      </c>
      <c r="C36" s="341">
        <v>2351</v>
      </c>
      <c r="D36" s="341">
        <v>1254</v>
      </c>
      <c r="E36" s="381">
        <f t="shared" si="0"/>
        <v>-0.466609953211399</v>
      </c>
    </row>
    <row r="37" ht="30" customHeight="1" spans="1:5">
      <c r="A37" s="555">
        <v>11009</v>
      </c>
      <c r="B37" s="338" t="s">
        <v>64</v>
      </c>
      <c r="C37" s="341">
        <v>15010</v>
      </c>
      <c r="D37" s="341">
        <v>7650</v>
      </c>
      <c r="E37" s="381">
        <f t="shared" si="0"/>
        <v>-0.490339773484344</v>
      </c>
    </row>
    <row r="38" customFormat="1" ht="30" customHeight="1" spans="1:5">
      <c r="A38" s="556">
        <v>11011</v>
      </c>
      <c r="B38" s="557" t="s">
        <v>65</v>
      </c>
      <c r="C38" s="341">
        <v>4624</v>
      </c>
      <c r="D38" s="341">
        <v>24100</v>
      </c>
      <c r="E38" s="381"/>
    </row>
    <row r="39" customFormat="1" ht="30" customHeight="1" spans="1:5">
      <c r="A39" s="556">
        <v>11021</v>
      </c>
      <c r="B39" s="557" t="s">
        <v>68</v>
      </c>
      <c r="C39" s="341"/>
      <c r="D39" s="341">
        <v>3000</v>
      </c>
      <c r="E39" s="381"/>
    </row>
    <row r="40" s="533" customFormat="1" ht="30" customHeight="1" spans="1:5">
      <c r="A40" s="556">
        <v>11013</v>
      </c>
      <c r="B40" s="557" t="s">
        <v>66</v>
      </c>
      <c r="C40" s="545"/>
      <c r="D40" s="546"/>
      <c r="E40" s="381"/>
    </row>
    <row r="41" s="534" customFormat="1" ht="30" customHeight="1" spans="1:5">
      <c r="A41" s="555">
        <v>11015</v>
      </c>
      <c r="B41" s="344" t="s">
        <v>67</v>
      </c>
      <c r="C41" s="549"/>
      <c r="D41" s="550"/>
      <c r="E41" s="381"/>
    </row>
    <row r="42" ht="30" customHeight="1" spans="1:5">
      <c r="A42" s="558"/>
      <c r="B42" s="559" t="s">
        <v>69</v>
      </c>
      <c r="C42" s="540">
        <v>268077</v>
      </c>
      <c r="D42" s="541">
        <v>297124</v>
      </c>
      <c r="E42" s="362">
        <f>(D42-C42)/C42</f>
        <v>0.108353197029212</v>
      </c>
    </row>
    <row r="43" spans="4:4">
      <c r="D43" s="560"/>
    </row>
    <row r="44" spans="4:4">
      <c r="D44" s="560"/>
    </row>
    <row r="45" spans="4:4">
      <c r="D45" s="560"/>
    </row>
    <row r="46" spans="4:4">
      <c r="D46" s="560"/>
    </row>
  </sheetData>
  <autoFilter xmlns:etc="http://www.wps.cn/officeDocument/2017/etCustomData" ref="A3:E42" etc:filterBottomFollowUsedRange="0">
    <extLst/>
  </autoFilter>
  <mergeCells count="1">
    <mergeCell ref="B1:E1"/>
  </mergeCells>
  <conditionalFormatting sqref="E2">
    <cfRule type="cellIs" dxfId="0" priority="44" stopIfTrue="1" operator="lessThanOrEqual">
      <formula>-1</formula>
    </cfRule>
  </conditionalFormatting>
  <conditionalFormatting sqref="C28">
    <cfRule type="expression" dxfId="1" priority="24" stopIfTrue="1">
      <formula>"len($A:$A)=3"</formula>
    </cfRule>
  </conditionalFormatting>
  <conditionalFormatting sqref="A31:B31">
    <cfRule type="expression" dxfId="1" priority="48" stopIfTrue="1">
      <formula>"len($A:$A)=3"</formula>
    </cfRule>
  </conditionalFormatting>
  <conditionalFormatting sqref="C32:D32">
    <cfRule type="expression" dxfId="1" priority="47" stopIfTrue="1">
      <formula>"len($A:$A)=3"</formula>
    </cfRule>
  </conditionalFormatting>
  <conditionalFormatting sqref="C33">
    <cfRule type="expression" dxfId="1" priority="7" stopIfTrue="1">
      <formula>"len($A:$A)=3"</formula>
    </cfRule>
  </conditionalFormatting>
  <conditionalFormatting sqref="D33">
    <cfRule type="expression" dxfId="1" priority="22" stopIfTrue="1">
      <formula>"len($A:$A)=3"</formula>
    </cfRule>
  </conditionalFormatting>
  <conditionalFormatting sqref="C34">
    <cfRule type="expression" dxfId="1" priority="6" stopIfTrue="1">
      <formula>"len($A:$A)=3"</formula>
    </cfRule>
  </conditionalFormatting>
  <conditionalFormatting sqref="D34">
    <cfRule type="expression" dxfId="1" priority="18" stopIfTrue="1">
      <formula>"len($A:$A)=3"</formula>
    </cfRule>
  </conditionalFormatting>
  <conditionalFormatting sqref="C36">
    <cfRule type="expression" dxfId="1" priority="5" stopIfTrue="1">
      <formula>"len($A:$A)=3"</formula>
    </cfRule>
  </conditionalFormatting>
  <conditionalFormatting sqref="D36">
    <cfRule type="expression" dxfId="1" priority="14" stopIfTrue="1">
      <formula>"len($A:$A)=3"</formula>
    </cfRule>
  </conditionalFormatting>
  <conditionalFormatting sqref="B38">
    <cfRule type="expression" dxfId="1" priority="3" stopIfTrue="1">
      <formula>"len($A:$A)=3"</formula>
    </cfRule>
  </conditionalFormatting>
  <conditionalFormatting sqref="B39">
    <cfRule type="expression" dxfId="1" priority="2" stopIfTrue="1">
      <formula>"len($A:$A)=3"</formula>
    </cfRule>
  </conditionalFormatting>
  <conditionalFormatting sqref="B7:B8">
    <cfRule type="expression" dxfId="1" priority="42" stopIfTrue="1">
      <formula>"len($A:$A)=3"</formula>
    </cfRule>
  </conditionalFormatting>
  <conditionalFormatting sqref="B40:B41">
    <cfRule type="expression" dxfId="1" priority="35" stopIfTrue="1">
      <formula>"len($A:$A)=3"</formula>
    </cfRule>
  </conditionalFormatting>
  <conditionalFormatting sqref="C5:C6">
    <cfRule type="expression" dxfId="1" priority="11" stopIfTrue="1">
      <formula>"len($A:$A)=3"</formula>
    </cfRule>
  </conditionalFormatting>
  <conditionalFormatting sqref="C5:C18">
    <cfRule type="expression" dxfId="1" priority="9" stopIfTrue="1">
      <formula>"len($A:$A)=3"</formula>
    </cfRule>
  </conditionalFormatting>
  <conditionalFormatting sqref="C7:C8">
    <cfRule type="expression" dxfId="1" priority="10" stopIfTrue="1">
      <formula>"len($A:$A)=3"</formula>
    </cfRule>
  </conditionalFormatting>
  <conditionalFormatting sqref="C21:C27">
    <cfRule type="expression" dxfId="1" priority="8" stopIfTrue="1">
      <formula>"len($A:$A)=3"</formula>
    </cfRule>
  </conditionalFormatting>
  <conditionalFormatting sqref="C37:C39">
    <cfRule type="expression" dxfId="1" priority="4" stopIfTrue="1">
      <formula>"len($A:$A)=3"</formula>
    </cfRule>
  </conditionalFormatting>
  <conditionalFormatting sqref="C40:C41">
    <cfRule type="expression" dxfId="1" priority="45" stopIfTrue="1">
      <formula>"len($A:$A)=3"</formula>
    </cfRule>
  </conditionalFormatting>
  <conditionalFormatting sqref="D5:D6">
    <cfRule type="expression" dxfId="1" priority="27" stopIfTrue="1">
      <formula>"len($A:$A)=3"</formula>
    </cfRule>
  </conditionalFormatting>
  <conditionalFormatting sqref="D5:D18">
    <cfRule type="expression" dxfId="1" priority="25" stopIfTrue="1">
      <formula>"len($A:$A)=3"</formula>
    </cfRule>
  </conditionalFormatting>
  <conditionalFormatting sqref="D7:D8">
    <cfRule type="expression" dxfId="1" priority="26" stopIfTrue="1">
      <formula>"len($A:$A)=3"</formula>
    </cfRule>
  </conditionalFormatting>
  <conditionalFormatting sqref="D21:D28">
    <cfRule type="expression" dxfId="1" priority="23" stopIfTrue="1">
      <formula>"len($A:$A)=3"</formula>
    </cfRule>
  </conditionalFormatting>
  <conditionalFormatting sqref="D37:D39">
    <cfRule type="expression" dxfId="1" priority="12" stopIfTrue="1">
      <formula>"len($A:$A)=3"</formula>
    </cfRule>
  </conditionalFormatting>
  <conditionalFormatting sqref="A4:D4 A5:B18 A19:C20 A21:B28">
    <cfRule type="expression" dxfId="1" priority="41" stopIfTrue="1">
      <formula>"len($A:$A)=3"</formula>
    </cfRule>
  </conditionalFormatting>
  <conditionalFormatting sqref="B4:D4 B5:B6">
    <cfRule type="expression" dxfId="1" priority="43" stopIfTrue="1">
      <formula>"len($A:$A)=3"</formula>
    </cfRule>
  </conditionalFormatting>
  <conditionalFormatting sqref="A29:C29 C41 D42:D46 B42:C60">
    <cfRule type="expression" dxfId="1" priority="49" stopIfTrue="1">
      <formula>"len($A:$A)=3"</formula>
    </cfRule>
  </conditionalFormatting>
  <conditionalFormatting sqref="B29:C29 B31 C32:D32 C40:C41">
    <cfRule type="expression" dxfId="1" priority="50" stopIfTrue="1">
      <formula>"len($A:$A)=3"</formula>
    </cfRule>
  </conditionalFormatting>
  <conditionalFormatting sqref="A32:B32 A35:B35">
    <cfRule type="expression" dxfId="1" priority="38" stopIfTrue="1">
      <formula>"len($A:$A)=3"</formula>
    </cfRule>
  </conditionalFormatting>
  <conditionalFormatting sqref="B32:B34 B41">
    <cfRule type="expression" dxfId="1" priority="39" stopIfTrue="1">
      <formula>"len($A:$A)=3"</formula>
    </cfRule>
  </conditionalFormatting>
  <conditionalFormatting sqref="A33:B34">
    <cfRule type="expression" dxfId="1" priority="37" stopIfTrue="1">
      <formula>"len($A:$A)=3"</formula>
    </cfRule>
  </conditionalFormatting>
  <conditionalFormatting sqref="A36:B46">
    <cfRule type="expression" dxfId="1" priority="36" stopIfTrue="1">
      <formula>"len($A:$A)=3"</formula>
    </cfRule>
  </conditionalFormatting>
  <conditionalFormatting sqref="A38:B39">
    <cfRule type="expression" dxfId="1" priority="1" stopIfTrue="1">
      <formula>"len($A:$A)=3"</formula>
    </cfRule>
  </conditionalFormatting>
  <conditionalFormatting sqref="A40:B41">
    <cfRule type="expression" dxfId="1" priority="3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20"/>
  <sheetViews>
    <sheetView topLeftCell="A2" workbookViewId="0">
      <selection activeCell="D5" sqref="D5"/>
    </sheetView>
  </sheetViews>
  <sheetFormatPr defaultColWidth="8.875" defaultRowHeight="13.5" outlineLevelCol="5"/>
  <cols>
    <col min="1" max="1" width="8.875" style="48"/>
    <col min="2" max="2" width="49.375" style="48" customWidth="1"/>
    <col min="3" max="6" width="20.625" style="48" customWidth="1"/>
    <col min="7" max="16384" width="8.875" style="48"/>
  </cols>
  <sheetData>
    <row r="1" spans="1:1">
      <c r="A1" s="60"/>
    </row>
    <row r="2" ht="45" customHeight="1" spans="1:6">
      <c r="A2" s="49" t="s">
        <v>3292</v>
      </c>
      <c r="B2" s="49"/>
      <c r="C2" s="49"/>
      <c r="D2" s="49"/>
      <c r="E2" s="49"/>
      <c r="F2" s="49"/>
    </row>
    <row r="3" s="46" customFormat="1" ht="18" customHeight="1" spans="2:6">
      <c r="B3" s="61" t="s">
        <v>3216</v>
      </c>
      <c r="C3" s="62"/>
      <c r="D3" s="62"/>
      <c r="E3" s="62"/>
      <c r="F3" s="62"/>
    </row>
    <row r="4" s="46" customFormat="1" ht="30" customHeight="1" spans="1:6">
      <c r="A4" s="52" t="s">
        <v>4</v>
      </c>
      <c r="B4" s="52"/>
      <c r="C4" s="53" t="s">
        <v>3222</v>
      </c>
      <c r="D4" s="53" t="s">
        <v>3262</v>
      </c>
      <c r="E4" s="53" t="s">
        <v>3263</v>
      </c>
      <c r="F4" s="53" t="s">
        <v>3293</v>
      </c>
    </row>
    <row r="5" s="46" customFormat="1" ht="30" customHeight="1" spans="1:6">
      <c r="A5" s="63" t="s">
        <v>3294</v>
      </c>
      <c r="B5" s="63"/>
      <c r="C5" s="55" t="s">
        <v>3223</v>
      </c>
      <c r="D5" s="64">
        <v>46.88</v>
      </c>
      <c r="E5" s="64">
        <v>46.88</v>
      </c>
      <c r="F5" s="64">
        <v>0</v>
      </c>
    </row>
    <row r="6" s="46" customFormat="1" ht="30" customHeight="1" spans="1:6">
      <c r="A6" s="65" t="s">
        <v>3295</v>
      </c>
      <c r="B6" s="65"/>
      <c r="C6" s="55" t="s">
        <v>3224</v>
      </c>
      <c r="D6" s="66">
        <v>15.03</v>
      </c>
      <c r="E6" s="66">
        <v>15.03</v>
      </c>
      <c r="F6" s="66">
        <v>0</v>
      </c>
    </row>
    <row r="7" s="46" customFormat="1" ht="30" customHeight="1" spans="1:6">
      <c r="A7" s="65" t="s">
        <v>3296</v>
      </c>
      <c r="B7" s="65"/>
      <c r="C7" s="55" t="s">
        <v>3225</v>
      </c>
      <c r="D7" s="67">
        <v>31.85</v>
      </c>
      <c r="E7" s="67">
        <v>31.85</v>
      </c>
      <c r="F7" s="67">
        <v>0</v>
      </c>
    </row>
    <row r="8" s="46" customFormat="1" ht="30" customHeight="1" spans="1:6">
      <c r="A8" s="68" t="s">
        <v>3297</v>
      </c>
      <c r="B8" s="68"/>
      <c r="C8" s="55" t="s">
        <v>3226</v>
      </c>
      <c r="D8" s="64">
        <v>0</v>
      </c>
      <c r="E8" s="64">
        <v>0</v>
      </c>
      <c r="F8" s="64">
        <v>0</v>
      </c>
    </row>
    <row r="9" s="46" customFormat="1" ht="30" customHeight="1" spans="1:6">
      <c r="A9" s="65" t="s">
        <v>3295</v>
      </c>
      <c r="B9" s="65"/>
      <c r="C9" s="55" t="s">
        <v>3227</v>
      </c>
      <c r="D9" s="64">
        <v>0</v>
      </c>
      <c r="E9" s="64">
        <v>0</v>
      </c>
      <c r="F9" s="64">
        <v>0</v>
      </c>
    </row>
    <row r="10" s="46" customFormat="1" ht="30" customHeight="1" spans="1:6">
      <c r="A10" s="65" t="s">
        <v>3296</v>
      </c>
      <c r="B10" s="65"/>
      <c r="C10" s="55" t="s">
        <v>3228</v>
      </c>
      <c r="D10" s="64">
        <v>0</v>
      </c>
      <c r="E10" s="64">
        <v>0</v>
      </c>
      <c r="F10" s="64">
        <v>0</v>
      </c>
    </row>
    <row r="11" s="47" customFormat="1" ht="41.1" customHeight="1" spans="1:6">
      <c r="A11" s="59" t="s">
        <v>3298</v>
      </c>
      <c r="B11" s="59"/>
      <c r="C11" s="59"/>
      <c r="D11" s="59"/>
      <c r="E11" s="59"/>
      <c r="F11" s="59"/>
    </row>
    <row r="15" ht="18.95" customHeight="1"/>
    <row r="16" ht="29.1" customHeight="1"/>
    <row r="17" ht="29.1" customHeight="1"/>
    <row r="18" ht="29.1" customHeight="1"/>
    <row r="19" ht="29.1" customHeight="1"/>
    <row r="20" ht="30" customHeight="1"/>
  </sheetData>
  <mergeCells count="9">
    <mergeCell ref="A2:F2"/>
    <mergeCell ref="B3:F3"/>
    <mergeCell ref="A4:B4"/>
    <mergeCell ref="A6:B6"/>
    <mergeCell ref="A7:B7"/>
    <mergeCell ref="A8:B8"/>
    <mergeCell ref="A9:B9"/>
    <mergeCell ref="A10:B10"/>
    <mergeCell ref="A11:F11"/>
  </mergeCells>
  <printOptions horizontalCentered="1"/>
  <pageMargins left="0.708333333333333" right="0.708333333333333" top="1.10208333333333" bottom="0.751388888888889" header="0.306944444444444" footer="0.306944444444444"/>
  <pageSetup paperSize="9" scale="95" fitToHeight="200" orientation="landscape"/>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1:F9"/>
  <sheetViews>
    <sheetView workbookViewId="0">
      <selection activeCell="I20" sqref="I20"/>
    </sheetView>
  </sheetViews>
  <sheetFormatPr defaultColWidth="8.875" defaultRowHeight="13.5" outlineLevelCol="5"/>
  <cols>
    <col min="1" max="1" width="8.875" style="48"/>
    <col min="2" max="6" width="24.25" style="48" customWidth="1"/>
    <col min="7" max="16384" width="8.875" style="48"/>
  </cols>
  <sheetData>
    <row r="1" ht="24" customHeight="1"/>
    <row r="2" ht="27" spans="1:6">
      <c r="A2" s="49" t="s">
        <v>3299</v>
      </c>
      <c r="B2" s="50"/>
      <c r="C2" s="50"/>
      <c r="D2" s="50"/>
      <c r="E2" s="50"/>
      <c r="F2" s="50"/>
    </row>
    <row r="3" ht="23.1" customHeight="1" spans="1:6">
      <c r="A3" s="51" t="s">
        <v>3216</v>
      </c>
      <c r="B3" s="51"/>
      <c r="C3" s="51"/>
      <c r="D3" s="51"/>
      <c r="E3" s="51"/>
      <c r="F3" s="51"/>
    </row>
    <row r="4" s="46" customFormat="1" ht="30" customHeight="1" spans="1:6">
      <c r="A4" s="52" t="s">
        <v>3300</v>
      </c>
      <c r="B4" s="53" t="s">
        <v>3168</v>
      </c>
      <c r="C4" s="53" t="s">
        <v>3301</v>
      </c>
      <c r="D4" s="53" t="s">
        <v>3302</v>
      </c>
      <c r="E4" s="53" t="s">
        <v>3303</v>
      </c>
      <c r="F4" s="53" t="s">
        <v>3304</v>
      </c>
    </row>
    <row r="5" s="46" customFormat="1" ht="45" customHeight="1" spans="1:6">
      <c r="A5" s="54">
        <v>1</v>
      </c>
      <c r="B5" s="55" t="s">
        <v>3305</v>
      </c>
      <c r="C5" s="56"/>
      <c r="D5" s="57"/>
      <c r="E5" s="57"/>
      <c r="F5" s="58"/>
    </row>
    <row r="6" s="46" customFormat="1" ht="45" customHeight="1" spans="1:6">
      <c r="A6" s="54">
        <v>2</v>
      </c>
      <c r="B6" s="55"/>
      <c r="C6" s="56"/>
      <c r="D6" s="57"/>
      <c r="E6" s="57"/>
      <c r="F6" s="58"/>
    </row>
    <row r="7" s="46" customFormat="1" ht="45" customHeight="1" spans="1:6">
      <c r="A7" s="54" t="s">
        <v>3306</v>
      </c>
      <c r="B7" s="55"/>
      <c r="C7" s="56"/>
      <c r="D7" s="57"/>
      <c r="E7" s="57"/>
      <c r="F7" s="58"/>
    </row>
    <row r="8" s="47" customFormat="1" ht="33" customHeight="1" spans="1:6">
      <c r="A8" s="59" t="s">
        <v>3307</v>
      </c>
      <c r="B8" s="59"/>
      <c r="C8" s="59"/>
      <c r="D8" s="59"/>
      <c r="E8" s="59"/>
      <c r="F8" s="59"/>
    </row>
    <row r="9" spans="1:1">
      <c r="A9" s="48" t="s">
        <v>3171</v>
      </c>
    </row>
  </sheetData>
  <mergeCells count="8">
    <mergeCell ref="A2:F2"/>
    <mergeCell ref="A3:F3"/>
    <mergeCell ref="A8:F8"/>
    <mergeCell ref="B5:B7"/>
    <mergeCell ref="C5:C7"/>
    <mergeCell ref="D5:D7"/>
    <mergeCell ref="E5:E7"/>
    <mergeCell ref="F5:F7"/>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pageSetUpPr fitToPage="1"/>
  </sheetPr>
  <dimension ref="A1:K54"/>
  <sheetViews>
    <sheetView topLeftCell="A39" workbookViewId="0">
      <selection activeCell="E21" sqref="E21"/>
    </sheetView>
  </sheetViews>
  <sheetFormatPr defaultColWidth="8" defaultRowHeight="12"/>
  <cols>
    <col min="1" max="1" width="25.3833333333333" style="8"/>
    <col min="2" max="2" width="23.775" style="8" customWidth="1"/>
    <col min="3" max="4" width="20.6333333333333" style="8" customWidth="1"/>
    <col min="5" max="5" width="22" style="8" customWidth="1"/>
    <col min="6" max="6" width="14.3333333333333" style="8" customWidth="1"/>
    <col min="7" max="7" width="20.6333333333333" style="8" customWidth="1"/>
    <col min="8" max="8" width="13.3333333333333" style="8" customWidth="1"/>
    <col min="9" max="9" width="13.3333333333333" style="11" customWidth="1"/>
    <col min="10" max="10" width="39.375" style="12" customWidth="1"/>
    <col min="11" max="16384" width="8" style="8"/>
  </cols>
  <sheetData>
    <row r="1" s="8" customFormat="1" ht="39" customHeight="1" spans="1:10">
      <c r="A1" s="13" t="s">
        <v>3308</v>
      </c>
      <c r="B1" s="13"/>
      <c r="C1" s="13"/>
      <c r="D1" s="13"/>
      <c r="E1" s="13"/>
      <c r="F1" s="13"/>
      <c r="G1" s="13"/>
      <c r="H1" s="13"/>
      <c r="I1" s="13"/>
      <c r="J1" s="37"/>
    </row>
    <row r="2" s="8" customFormat="1" ht="23" customHeight="1" spans="1:10">
      <c r="A2" s="14"/>
      <c r="I2" s="11"/>
      <c r="J2" s="12"/>
    </row>
    <row r="3" s="9" customFormat="1" ht="44.25" customHeight="1" spans="1:11">
      <c r="A3" s="15" t="s">
        <v>3309</v>
      </c>
      <c r="B3" s="15" t="s">
        <v>3310</v>
      </c>
      <c r="C3" s="15" t="s">
        <v>3311</v>
      </c>
      <c r="D3" s="15" t="s">
        <v>3312</v>
      </c>
      <c r="E3" s="15" t="s">
        <v>3313</v>
      </c>
      <c r="F3" s="15" t="s">
        <v>3314</v>
      </c>
      <c r="G3" s="15" t="s">
        <v>3315</v>
      </c>
      <c r="H3" s="15" t="s">
        <v>3316</v>
      </c>
      <c r="I3" s="15" t="s">
        <v>3317</v>
      </c>
      <c r="J3" s="38" t="s">
        <v>3318</v>
      </c>
      <c r="K3" s="39"/>
    </row>
    <row r="4" s="8" customFormat="1" ht="18.75" spans="1:11">
      <c r="A4" s="16">
        <v>1</v>
      </c>
      <c r="B4" s="16">
        <v>2</v>
      </c>
      <c r="C4" s="16">
        <v>3</v>
      </c>
      <c r="D4" s="16">
        <v>4</v>
      </c>
      <c r="E4" s="16">
        <v>5</v>
      </c>
      <c r="F4" s="16">
        <v>6</v>
      </c>
      <c r="G4" s="16">
        <v>7</v>
      </c>
      <c r="H4" s="16">
        <v>8</v>
      </c>
      <c r="I4" s="16">
        <v>9</v>
      </c>
      <c r="J4" s="40">
        <v>10</v>
      </c>
      <c r="K4" s="41"/>
    </row>
    <row r="5" s="8" customFormat="1" ht="30" customHeight="1" spans="1:11">
      <c r="A5" s="17" t="s">
        <v>3319</v>
      </c>
      <c r="B5" s="17" t="s">
        <v>3320</v>
      </c>
      <c r="C5" s="18" t="s">
        <v>3321</v>
      </c>
      <c r="D5" s="18" t="s">
        <v>3322</v>
      </c>
      <c r="E5" s="19" t="s">
        <v>3323</v>
      </c>
      <c r="F5" s="20" t="s">
        <v>3324</v>
      </c>
      <c r="G5" s="20" t="s">
        <v>3325</v>
      </c>
      <c r="H5" s="20" t="s">
        <v>3326</v>
      </c>
      <c r="I5" s="20" t="s">
        <v>3327</v>
      </c>
      <c r="J5" s="23" t="s">
        <v>3328</v>
      </c>
      <c r="K5" s="41"/>
    </row>
    <row r="6" s="8" customFormat="1" ht="47.25" spans="1:11">
      <c r="A6" s="21"/>
      <c r="B6" s="21"/>
      <c r="C6" s="18" t="s">
        <v>3321</v>
      </c>
      <c r="D6" s="18" t="s">
        <v>3322</v>
      </c>
      <c r="E6" s="19" t="s">
        <v>3329</v>
      </c>
      <c r="F6" s="20" t="s">
        <v>3330</v>
      </c>
      <c r="G6" s="20" t="s">
        <v>3331</v>
      </c>
      <c r="H6" s="20" t="s">
        <v>3332</v>
      </c>
      <c r="I6" s="20" t="s">
        <v>3327</v>
      </c>
      <c r="J6" s="23" t="s">
        <v>3333</v>
      </c>
      <c r="K6" s="41"/>
    </row>
    <row r="7" s="8" customFormat="1" ht="30" customHeight="1" spans="1:11">
      <c r="A7" s="21"/>
      <c r="B7" s="21"/>
      <c r="C7" s="18" t="s">
        <v>3321</v>
      </c>
      <c r="D7" s="18" t="s">
        <v>3322</v>
      </c>
      <c r="E7" s="19" t="s">
        <v>3334</v>
      </c>
      <c r="F7" s="20" t="s">
        <v>3324</v>
      </c>
      <c r="G7" s="20" t="s">
        <v>3335</v>
      </c>
      <c r="H7" s="20" t="s">
        <v>3336</v>
      </c>
      <c r="I7" s="20" t="s">
        <v>3327</v>
      </c>
      <c r="J7" s="23" t="s">
        <v>3337</v>
      </c>
      <c r="K7" s="41"/>
    </row>
    <row r="8" s="8" customFormat="1" ht="30" customHeight="1" spans="1:11">
      <c r="A8" s="21"/>
      <c r="B8" s="21"/>
      <c r="C8" s="18" t="s">
        <v>3321</v>
      </c>
      <c r="D8" s="18" t="s">
        <v>3322</v>
      </c>
      <c r="E8" s="19" t="s">
        <v>3338</v>
      </c>
      <c r="F8" s="20" t="s">
        <v>3324</v>
      </c>
      <c r="G8" s="20" t="s">
        <v>3339</v>
      </c>
      <c r="H8" s="20" t="s">
        <v>3340</v>
      </c>
      <c r="I8" s="20" t="s">
        <v>3327</v>
      </c>
      <c r="J8" s="23" t="s">
        <v>3341</v>
      </c>
      <c r="K8" s="41"/>
    </row>
    <row r="9" s="8" customFormat="1" ht="30" customHeight="1" spans="1:11">
      <c r="A9" s="21"/>
      <c r="B9" s="21"/>
      <c r="C9" s="18" t="s">
        <v>3321</v>
      </c>
      <c r="D9" s="18" t="s">
        <v>3322</v>
      </c>
      <c r="E9" s="19" t="s">
        <v>3342</v>
      </c>
      <c r="F9" s="20" t="s">
        <v>3324</v>
      </c>
      <c r="G9" s="20" t="s">
        <v>3325</v>
      </c>
      <c r="H9" s="20" t="s">
        <v>3343</v>
      </c>
      <c r="I9" s="20" t="s">
        <v>3327</v>
      </c>
      <c r="J9" s="23" t="s">
        <v>3344</v>
      </c>
      <c r="K9" s="41"/>
    </row>
    <row r="10" s="8" customFormat="1" ht="30" customHeight="1" spans="1:11">
      <c r="A10" s="22"/>
      <c r="B10" s="22"/>
      <c r="C10" s="18" t="s">
        <v>3321</v>
      </c>
      <c r="D10" s="18" t="s">
        <v>3345</v>
      </c>
      <c r="E10" s="23" t="s">
        <v>3346</v>
      </c>
      <c r="F10" s="20" t="s">
        <v>3330</v>
      </c>
      <c r="G10" s="24">
        <v>90</v>
      </c>
      <c r="H10" s="24" t="s">
        <v>3347</v>
      </c>
      <c r="I10" s="18" t="s">
        <v>3348</v>
      </c>
      <c r="J10" s="23" t="s">
        <v>3349</v>
      </c>
      <c r="K10" s="41"/>
    </row>
    <row r="11" s="8" customFormat="1" ht="30" customHeight="1" spans="1:11">
      <c r="A11" s="22"/>
      <c r="B11" s="22"/>
      <c r="C11" s="18" t="s">
        <v>3321</v>
      </c>
      <c r="D11" s="18" t="s">
        <v>3345</v>
      </c>
      <c r="E11" s="23" t="s">
        <v>3350</v>
      </c>
      <c r="F11" s="25" t="s">
        <v>3324</v>
      </c>
      <c r="G11" s="24" t="s">
        <v>3351</v>
      </c>
      <c r="H11" s="24" t="s">
        <v>3347</v>
      </c>
      <c r="I11" s="18" t="s">
        <v>3352</v>
      </c>
      <c r="J11" s="23" t="s">
        <v>3353</v>
      </c>
      <c r="K11" s="41"/>
    </row>
    <row r="12" s="8" customFormat="1" ht="30" customHeight="1" spans="1:11">
      <c r="A12" s="22"/>
      <c r="B12" s="22"/>
      <c r="C12" s="18" t="s">
        <v>3321</v>
      </c>
      <c r="D12" s="18" t="s">
        <v>3345</v>
      </c>
      <c r="E12" s="23" t="s">
        <v>3354</v>
      </c>
      <c r="F12" s="25" t="s">
        <v>3324</v>
      </c>
      <c r="G12" s="24" t="s">
        <v>3355</v>
      </c>
      <c r="H12" s="24" t="s">
        <v>3347</v>
      </c>
      <c r="I12" s="18" t="s">
        <v>3352</v>
      </c>
      <c r="J12" s="23" t="s">
        <v>3356</v>
      </c>
      <c r="K12" s="41"/>
    </row>
    <row r="13" s="8" customFormat="1" ht="30" customHeight="1" spans="1:11">
      <c r="A13" s="22"/>
      <c r="B13" s="22"/>
      <c r="C13" s="18" t="s">
        <v>3321</v>
      </c>
      <c r="D13" s="18" t="s">
        <v>3345</v>
      </c>
      <c r="E13" s="23" t="s">
        <v>3357</v>
      </c>
      <c r="F13" s="25" t="s">
        <v>3324</v>
      </c>
      <c r="G13" s="24" t="s">
        <v>3351</v>
      </c>
      <c r="H13" s="24" t="s">
        <v>3347</v>
      </c>
      <c r="I13" s="18" t="s">
        <v>3352</v>
      </c>
      <c r="J13" s="23" t="s">
        <v>3358</v>
      </c>
      <c r="K13" s="41"/>
    </row>
    <row r="14" s="8" customFormat="1" ht="30" customHeight="1" spans="1:11">
      <c r="A14" s="22"/>
      <c r="B14" s="22"/>
      <c r="C14" s="18" t="s">
        <v>3321</v>
      </c>
      <c r="D14" s="18" t="s">
        <v>3345</v>
      </c>
      <c r="E14" s="23" t="s">
        <v>3359</v>
      </c>
      <c r="F14" s="25" t="s">
        <v>3324</v>
      </c>
      <c r="G14" s="24" t="s">
        <v>3351</v>
      </c>
      <c r="H14" s="24" t="s">
        <v>3347</v>
      </c>
      <c r="I14" s="18" t="s">
        <v>3352</v>
      </c>
      <c r="J14" s="23" t="s">
        <v>3360</v>
      </c>
      <c r="K14" s="41"/>
    </row>
    <row r="15" s="8" customFormat="1" ht="30" customHeight="1" spans="1:11">
      <c r="A15" s="22"/>
      <c r="B15" s="22"/>
      <c r="C15" s="18" t="s">
        <v>3321</v>
      </c>
      <c r="D15" s="18" t="s">
        <v>3361</v>
      </c>
      <c r="E15" s="23" t="s">
        <v>3362</v>
      </c>
      <c r="F15" s="25" t="s">
        <v>3324</v>
      </c>
      <c r="G15" s="24" t="s">
        <v>3351</v>
      </c>
      <c r="H15" s="24" t="s">
        <v>3347</v>
      </c>
      <c r="I15" s="18" t="s">
        <v>3352</v>
      </c>
      <c r="J15" s="23" t="s">
        <v>3363</v>
      </c>
      <c r="K15" s="41"/>
    </row>
    <row r="16" s="8" customFormat="1" ht="30" customHeight="1" spans="1:11">
      <c r="A16" s="22"/>
      <c r="B16" s="22"/>
      <c r="C16" s="18" t="s">
        <v>3364</v>
      </c>
      <c r="D16" s="18" t="s">
        <v>3365</v>
      </c>
      <c r="E16" s="23" t="s">
        <v>3366</v>
      </c>
      <c r="F16" s="24" t="s">
        <v>3324</v>
      </c>
      <c r="G16" s="18" t="s">
        <v>3351</v>
      </c>
      <c r="H16" s="24" t="s">
        <v>3347</v>
      </c>
      <c r="I16" s="18" t="s">
        <v>3352</v>
      </c>
      <c r="J16" s="23" t="s">
        <v>3367</v>
      </c>
      <c r="K16" s="41"/>
    </row>
    <row r="17" s="8" customFormat="1" ht="30" customHeight="1" spans="1:11">
      <c r="A17" s="22"/>
      <c r="B17" s="22"/>
      <c r="C17" s="18" t="s">
        <v>3364</v>
      </c>
      <c r="D17" s="26" t="s">
        <v>3368</v>
      </c>
      <c r="E17" s="17" t="s">
        <v>3369</v>
      </c>
      <c r="F17" s="27" t="s">
        <v>3324</v>
      </c>
      <c r="G17" s="26" t="s">
        <v>3370</v>
      </c>
      <c r="H17" s="24" t="s">
        <v>3347</v>
      </c>
      <c r="I17" s="26" t="s">
        <v>3352</v>
      </c>
      <c r="J17" s="17" t="s">
        <v>3371</v>
      </c>
      <c r="K17" s="41"/>
    </row>
    <row r="18" s="10" customFormat="1" ht="24" customHeight="1" spans="1:11">
      <c r="A18" s="22"/>
      <c r="B18" s="22"/>
      <c r="C18" s="26" t="s">
        <v>3372</v>
      </c>
      <c r="D18" s="26" t="s">
        <v>3373</v>
      </c>
      <c r="E18" s="17" t="s">
        <v>3374</v>
      </c>
      <c r="F18" s="28" t="s">
        <v>3324</v>
      </c>
      <c r="G18" s="27" t="s">
        <v>3375</v>
      </c>
      <c r="H18" s="27" t="s">
        <v>3347</v>
      </c>
      <c r="I18" s="26" t="s">
        <v>3352</v>
      </c>
      <c r="J18" s="17" t="s">
        <v>3376</v>
      </c>
      <c r="K18" s="42"/>
    </row>
    <row r="19" s="8" customFormat="1" ht="60" customHeight="1" spans="1:11">
      <c r="A19" s="23" t="s">
        <v>3377</v>
      </c>
      <c r="B19" s="23" t="s">
        <v>3378</v>
      </c>
      <c r="C19" s="18" t="s">
        <v>3321</v>
      </c>
      <c r="D19" s="18" t="s">
        <v>3322</v>
      </c>
      <c r="E19" s="23" t="s">
        <v>3379</v>
      </c>
      <c r="F19" s="25" t="s">
        <v>3330</v>
      </c>
      <c r="G19" s="25" t="s">
        <v>3380</v>
      </c>
      <c r="H19" s="25" t="s">
        <v>3381</v>
      </c>
      <c r="I19" s="18" t="s">
        <v>3348</v>
      </c>
      <c r="J19" s="43" t="s">
        <v>3382</v>
      </c>
      <c r="K19" s="41"/>
    </row>
    <row r="20" s="8" customFormat="1" ht="60" customHeight="1" spans="1:11">
      <c r="A20" s="23"/>
      <c r="B20" s="23"/>
      <c r="C20" s="18" t="s">
        <v>3321</v>
      </c>
      <c r="D20" s="18" t="s">
        <v>3322</v>
      </c>
      <c r="E20" s="18" t="s">
        <v>3383</v>
      </c>
      <c r="F20" s="25" t="s">
        <v>3324</v>
      </c>
      <c r="G20" s="25" t="s">
        <v>3384</v>
      </c>
      <c r="H20" s="25" t="s">
        <v>3332</v>
      </c>
      <c r="I20" s="18" t="s">
        <v>3348</v>
      </c>
      <c r="J20" s="43" t="s">
        <v>3385</v>
      </c>
      <c r="K20" s="41"/>
    </row>
    <row r="21" s="8" customFormat="1" ht="78.75" spans="1:11">
      <c r="A21" s="23"/>
      <c r="B21" s="23"/>
      <c r="C21" s="18" t="s">
        <v>3321</v>
      </c>
      <c r="D21" s="18" t="s">
        <v>3345</v>
      </c>
      <c r="E21" s="29" t="s">
        <v>3386</v>
      </c>
      <c r="F21" s="25" t="s">
        <v>3330</v>
      </c>
      <c r="G21" s="25" t="s">
        <v>3351</v>
      </c>
      <c r="H21" s="25" t="s">
        <v>3347</v>
      </c>
      <c r="I21" s="18" t="s">
        <v>3348</v>
      </c>
      <c r="J21" s="44" t="s">
        <v>3387</v>
      </c>
      <c r="K21" s="41"/>
    </row>
    <row r="22" s="8" customFormat="1" ht="47.25" spans="1:11">
      <c r="A22" s="23"/>
      <c r="B22" s="23"/>
      <c r="C22" s="18" t="s">
        <v>3321</v>
      </c>
      <c r="D22" s="18" t="s">
        <v>3361</v>
      </c>
      <c r="E22" s="29" t="s">
        <v>3388</v>
      </c>
      <c r="F22" s="25" t="s">
        <v>3324</v>
      </c>
      <c r="G22" s="25" t="s">
        <v>3389</v>
      </c>
      <c r="H22" s="25" t="s">
        <v>3390</v>
      </c>
      <c r="I22" s="18" t="s">
        <v>3352</v>
      </c>
      <c r="J22" s="44" t="s">
        <v>3391</v>
      </c>
      <c r="K22" s="41"/>
    </row>
    <row r="23" s="8" customFormat="1" ht="40" customHeight="1" spans="1:11">
      <c r="A23" s="23"/>
      <c r="B23" s="23"/>
      <c r="C23" s="18" t="s">
        <v>3364</v>
      </c>
      <c r="D23" s="24" t="s">
        <v>3392</v>
      </c>
      <c r="E23" s="29" t="s">
        <v>3393</v>
      </c>
      <c r="F23" s="25" t="s">
        <v>3330</v>
      </c>
      <c r="G23" s="25" t="s">
        <v>3394</v>
      </c>
      <c r="H23" s="25" t="s">
        <v>3390</v>
      </c>
      <c r="I23" s="18" t="s">
        <v>3352</v>
      </c>
      <c r="J23" s="44" t="s">
        <v>3395</v>
      </c>
      <c r="K23" s="41"/>
    </row>
    <row r="24" s="8" customFormat="1" ht="30" customHeight="1" spans="1:11">
      <c r="A24" s="23"/>
      <c r="B24" s="23"/>
      <c r="C24" s="18" t="s">
        <v>3364</v>
      </c>
      <c r="D24" s="18" t="s">
        <v>3365</v>
      </c>
      <c r="E24" s="29" t="s">
        <v>3396</v>
      </c>
      <c r="F24" s="25" t="s">
        <v>3330</v>
      </c>
      <c r="G24" s="25" t="s">
        <v>3375</v>
      </c>
      <c r="H24" s="25" t="s">
        <v>3347</v>
      </c>
      <c r="I24" s="18" t="s">
        <v>3352</v>
      </c>
      <c r="J24" s="44" t="s">
        <v>3397</v>
      </c>
      <c r="K24" s="41"/>
    </row>
    <row r="25" s="8" customFormat="1" ht="39" customHeight="1" spans="1:11">
      <c r="A25" s="23"/>
      <c r="B25" s="23"/>
      <c r="C25" s="18" t="s">
        <v>3364</v>
      </c>
      <c r="D25" s="18" t="s">
        <v>3365</v>
      </c>
      <c r="E25" s="29" t="s">
        <v>3398</v>
      </c>
      <c r="F25" s="25" t="s">
        <v>3324</v>
      </c>
      <c r="G25" s="25" t="s">
        <v>3375</v>
      </c>
      <c r="H25" s="25" t="s">
        <v>3347</v>
      </c>
      <c r="I25" s="18" t="s">
        <v>3352</v>
      </c>
      <c r="J25" s="44" t="s">
        <v>3399</v>
      </c>
      <c r="K25" s="41"/>
    </row>
    <row r="26" s="8" customFormat="1" ht="60" customHeight="1" spans="1:11">
      <c r="A26" s="23"/>
      <c r="B26" s="23"/>
      <c r="C26" s="18" t="s">
        <v>3372</v>
      </c>
      <c r="D26" s="24" t="s">
        <v>3400</v>
      </c>
      <c r="E26" s="18" t="s">
        <v>3401</v>
      </c>
      <c r="F26" s="24" t="s">
        <v>3330</v>
      </c>
      <c r="G26" s="24" t="s">
        <v>3351</v>
      </c>
      <c r="H26" s="25" t="s">
        <v>3347</v>
      </c>
      <c r="I26" s="18" t="s">
        <v>3348</v>
      </c>
      <c r="J26" s="33" t="s">
        <v>3402</v>
      </c>
      <c r="K26" s="41"/>
    </row>
    <row r="27" s="8" customFormat="1" ht="35" customHeight="1" spans="1:11">
      <c r="A27" s="17" t="s">
        <v>3403</v>
      </c>
      <c r="B27" s="30" t="s">
        <v>3404</v>
      </c>
      <c r="C27" s="31" t="s">
        <v>3321</v>
      </c>
      <c r="D27" s="31" t="s">
        <v>3322</v>
      </c>
      <c r="E27" s="31" t="s">
        <v>3405</v>
      </c>
      <c r="F27" s="20" t="s">
        <v>3324</v>
      </c>
      <c r="G27" s="20" t="s">
        <v>3406</v>
      </c>
      <c r="H27" s="20" t="s">
        <v>3347</v>
      </c>
      <c r="I27" s="18" t="s">
        <v>3348</v>
      </c>
      <c r="J27" s="35" t="s">
        <v>3407</v>
      </c>
      <c r="K27" s="41"/>
    </row>
    <row r="28" s="8" customFormat="1" ht="35" customHeight="1" spans="1:11">
      <c r="A28" s="21"/>
      <c r="B28" s="30"/>
      <c r="C28" s="31" t="s">
        <v>3321</v>
      </c>
      <c r="D28" s="18" t="s">
        <v>3345</v>
      </c>
      <c r="E28" s="24" t="s">
        <v>3408</v>
      </c>
      <c r="F28" s="20" t="s">
        <v>3324</v>
      </c>
      <c r="G28" s="20" t="s">
        <v>3406</v>
      </c>
      <c r="H28" s="20" t="s">
        <v>3347</v>
      </c>
      <c r="I28" s="18" t="s">
        <v>3348</v>
      </c>
      <c r="J28" s="33" t="s">
        <v>3409</v>
      </c>
      <c r="K28" s="41"/>
    </row>
    <row r="29" s="8" customFormat="1" ht="35" customHeight="1" spans="1:11">
      <c r="A29" s="21"/>
      <c r="B29" s="30"/>
      <c r="C29" s="31" t="s">
        <v>3321</v>
      </c>
      <c r="D29" s="24" t="s">
        <v>3410</v>
      </c>
      <c r="E29" s="32" t="s">
        <v>3411</v>
      </c>
      <c r="F29" s="20" t="s">
        <v>3324</v>
      </c>
      <c r="G29" s="20" t="s">
        <v>3406</v>
      </c>
      <c r="H29" s="20" t="s">
        <v>3347</v>
      </c>
      <c r="I29" s="18" t="s">
        <v>3348</v>
      </c>
      <c r="J29" s="33" t="s">
        <v>3412</v>
      </c>
      <c r="K29" s="41"/>
    </row>
    <row r="30" s="8" customFormat="1" ht="35" customHeight="1" spans="1:11">
      <c r="A30" s="21"/>
      <c r="B30" s="30"/>
      <c r="C30" s="18" t="s">
        <v>3364</v>
      </c>
      <c r="D30" s="18" t="s">
        <v>3365</v>
      </c>
      <c r="E30" s="18" t="s">
        <v>3413</v>
      </c>
      <c r="F30" s="20" t="s">
        <v>3330</v>
      </c>
      <c r="G30" s="20" t="s">
        <v>3351</v>
      </c>
      <c r="H30" s="20" t="s">
        <v>3347</v>
      </c>
      <c r="I30" s="18" t="s">
        <v>3352</v>
      </c>
      <c r="J30" s="33" t="s">
        <v>3414</v>
      </c>
      <c r="K30" s="41"/>
    </row>
    <row r="31" s="8" customFormat="1" ht="35" customHeight="1" spans="1:11">
      <c r="A31" s="21"/>
      <c r="B31" s="30"/>
      <c r="C31" s="18" t="s">
        <v>3372</v>
      </c>
      <c r="D31" s="18" t="s">
        <v>3373</v>
      </c>
      <c r="E31" s="32" t="s">
        <v>3415</v>
      </c>
      <c r="F31" s="20" t="s">
        <v>3330</v>
      </c>
      <c r="G31" s="20" t="s">
        <v>3416</v>
      </c>
      <c r="H31" s="20" t="s">
        <v>3347</v>
      </c>
      <c r="I31" s="18" t="s">
        <v>3352</v>
      </c>
      <c r="J31" s="45" t="s">
        <v>3417</v>
      </c>
      <c r="K31" s="41"/>
    </row>
    <row r="32" s="8" customFormat="1" ht="63" spans="1:11">
      <c r="A32" s="17" t="s">
        <v>3418</v>
      </c>
      <c r="B32" s="33" t="s">
        <v>3419</v>
      </c>
      <c r="C32" s="18" t="s">
        <v>3321</v>
      </c>
      <c r="D32" s="18" t="s">
        <v>3322</v>
      </c>
      <c r="E32" s="32" t="s">
        <v>3420</v>
      </c>
      <c r="F32" s="20" t="s">
        <v>3330</v>
      </c>
      <c r="G32" s="20" t="s">
        <v>3421</v>
      </c>
      <c r="H32" s="20" t="s">
        <v>3343</v>
      </c>
      <c r="I32" s="18" t="s">
        <v>3348</v>
      </c>
      <c r="J32" s="33" t="s">
        <v>3422</v>
      </c>
      <c r="K32" s="41"/>
    </row>
    <row r="33" s="8" customFormat="1" ht="23" customHeight="1" spans="1:11">
      <c r="A33" s="21"/>
      <c r="B33" s="33"/>
      <c r="C33" s="18" t="s">
        <v>3321</v>
      </c>
      <c r="D33" s="18" t="s">
        <v>3322</v>
      </c>
      <c r="E33" s="32" t="s">
        <v>3423</v>
      </c>
      <c r="F33" s="20" t="s">
        <v>3324</v>
      </c>
      <c r="G33" s="20" t="s">
        <v>3424</v>
      </c>
      <c r="H33" s="20" t="s">
        <v>3343</v>
      </c>
      <c r="I33" s="18" t="s">
        <v>3348</v>
      </c>
      <c r="J33" s="33" t="s">
        <v>3425</v>
      </c>
      <c r="K33" s="41"/>
    </row>
    <row r="34" s="8" customFormat="1" ht="31.5" spans="1:11">
      <c r="A34" s="21"/>
      <c r="B34" s="33"/>
      <c r="C34" s="18" t="s">
        <v>3321</v>
      </c>
      <c r="D34" s="18" t="s">
        <v>3322</v>
      </c>
      <c r="E34" s="32" t="s">
        <v>3426</v>
      </c>
      <c r="F34" s="20" t="s">
        <v>3330</v>
      </c>
      <c r="G34" s="20" t="s">
        <v>3427</v>
      </c>
      <c r="H34" s="20" t="s">
        <v>3428</v>
      </c>
      <c r="I34" s="18" t="s">
        <v>3348</v>
      </c>
      <c r="J34" s="33" t="s">
        <v>3429</v>
      </c>
      <c r="K34" s="41"/>
    </row>
    <row r="35" s="8" customFormat="1" ht="25" customHeight="1" spans="1:11">
      <c r="A35" s="21"/>
      <c r="B35" s="33"/>
      <c r="C35" s="18" t="s">
        <v>3321</v>
      </c>
      <c r="D35" s="18" t="s">
        <v>3345</v>
      </c>
      <c r="E35" s="32" t="s">
        <v>3430</v>
      </c>
      <c r="F35" s="20" t="s">
        <v>3324</v>
      </c>
      <c r="G35" s="20" t="s">
        <v>3431</v>
      </c>
      <c r="H35" s="20" t="s">
        <v>3343</v>
      </c>
      <c r="I35" s="18" t="s">
        <v>3348</v>
      </c>
      <c r="J35" s="33" t="s">
        <v>3432</v>
      </c>
      <c r="K35" s="41"/>
    </row>
    <row r="36" s="8" customFormat="1" ht="47.25" spans="1:11">
      <c r="A36" s="21"/>
      <c r="B36" s="33"/>
      <c r="C36" s="18" t="s">
        <v>3364</v>
      </c>
      <c r="D36" s="18" t="s">
        <v>3365</v>
      </c>
      <c r="E36" s="32" t="s">
        <v>3433</v>
      </c>
      <c r="F36" s="20" t="s">
        <v>3330</v>
      </c>
      <c r="G36" s="20" t="s">
        <v>3351</v>
      </c>
      <c r="H36" s="20" t="s">
        <v>3347</v>
      </c>
      <c r="I36" s="36" t="s">
        <v>3327</v>
      </c>
      <c r="J36" s="33" t="s">
        <v>3434</v>
      </c>
      <c r="K36" s="41"/>
    </row>
    <row r="37" s="8" customFormat="1" ht="54" customHeight="1" spans="1:11">
      <c r="A37" s="21"/>
      <c r="B37" s="34"/>
      <c r="C37" s="26" t="s">
        <v>3372</v>
      </c>
      <c r="D37" s="26" t="s">
        <v>3373</v>
      </c>
      <c r="E37" s="26" t="s">
        <v>3435</v>
      </c>
      <c r="F37" s="28" t="s">
        <v>3330</v>
      </c>
      <c r="G37" s="28" t="s">
        <v>3351</v>
      </c>
      <c r="H37" s="28" t="s">
        <v>3347</v>
      </c>
      <c r="I37" s="26" t="s">
        <v>3348</v>
      </c>
      <c r="J37" s="34" t="s">
        <v>3436</v>
      </c>
      <c r="K37" s="41"/>
    </row>
    <row r="38" s="8" customFormat="1" ht="94.5" spans="1:11">
      <c r="A38" s="23" t="s">
        <v>3437</v>
      </c>
      <c r="B38" s="33" t="s">
        <v>3438</v>
      </c>
      <c r="C38" s="18" t="s">
        <v>3321</v>
      </c>
      <c r="D38" s="18" t="s">
        <v>3322</v>
      </c>
      <c r="E38" s="29" t="s">
        <v>3439</v>
      </c>
      <c r="F38" s="25" t="s">
        <v>3324</v>
      </c>
      <c r="G38" s="25" t="s">
        <v>3384</v>
      </c>
      <c r="H38" s="25" t="s">
        <v>3381</v>
      </c>
      <c r="I38" s="26" t="s">
        <v>3348</v>
      </c>
      <c r="J38" s="33" t="s">
        <v>3440</v>
      </c>
      <c r="K38" s="41"/>
    </row>
    <row r="39" s="8" customFormat="1" ht="157.5" spans="1:11">
      <c r="A39" s="23"/>
      <c r="B39" s="33"/>
      <c r="C39" s="18" t="s">
        <v>3321</v>
      </c>
      <c r="D39" s="18" t="s">
        <v>3322</v>
      </c>
      <c r="E39" s="29" t="s">
        <v>3441</v>
      </c>
      <c r="F39" s="25" t="s">
        <v>3324</v>
      </c>
      <c r="G39" s="25" t="s">
        <v>3442</v>
      </c>
      <c r="H39" s="25" t="s">
        <v>3381</v>
      </c>
      <c r="I39" s="26" t="s">
        <v>3348</v>
      </c>
      <c r="J39" s="33" t="s">
        <v>3443</v>
      </c>
      <c r="K39" s="41"/>
    </row>
    <row r="40" s="8" customFormat="1" ht="141.75" spans="1:11">
      <c r="A40" s="23"/>
      <c r="B40" s="33"/>
      <c r="C40" s="18" t="s">
        <v>3321</v>
      </c>
      <c r="D40" s="18" t="s">
        <v>3322</v>
      </c>
      <c r="E40" s="29" t="s">
        <v>3444</v>
      </c>
      <c r="F40" s="25" t="s">
        <v>3330</v>
      </c>
      <c r="G40" s="25" t="s">
        <v>3442</v>
      </c>
      <c r="H40" s="25" t="s">
        <v>3381</v>
      </c>
      <c r="I40" s="26" t="s">
        <v>3348</v>
      </c>
      <c r="J40" s="33" t="s">
        <v>3445</v>
      </c>
      <c r="K40" s="41"/>
    </row>
    <row r="41" s="8" customFormat="1" ht="126" spans="1:11">
      <c r="A41" s="23"/>
      <c r="B41" s="33"/>
      <c r="C41" s="18" t="s">
        <v>3321</v>
      </c>
      <c r="D41" s="18" t="s">
        <v>3322</v>
      </c>
      <c r="E41" s="29" t="s">
        <v>3446</v>
      </c>
      <c r="F41" s="25" t="s">
        <v>3330</v>
      </c>
      <c r="G41" s="25" t="s">
        <v>3384</v>
      </c>
      <c r="H41" s="25" t="s">
        <v>3381</v>
      </c>
      <c r="I41" s="26" t="s">
        <v>3348</v>
      </c>
      <c r="J41" s="33" t="s">
        <v>3447</v>
      </c>
      <c r="K41" s="41"/>
    </row>
    <row r="42" s="8" customFormat="1" ht="63" spans="1:11">
      <c r="A42" s="23"/>
      <c r="B42" s="33"/>
      <c r="C42" s="18" t="s">
        <v>3321</v>
      </c>
      <c r="D42" s="18" t="s">
        <v>3322</v>
      </c>
      <c r="E42" s="29" t="s">
        <v>3448</v>
      </c>
      <c r="F42" s="25" t="s">
        <v>3330</v>
      </c>
      <c r="G42" s="25" t="s">
        <v>3442</v>
      </c>
      <c r="H42" s="25" t="s">
        <v>3381</v>
      </c>
      <c r="I42" s="26" t="s">
        <v>3348</v>
      </c>
      <c r="J42" s="33" t="s">
        <v>3449</v>
      </c>
      <c r="K42" s="41"/>
    </row>
    <row r="43" s="8" customFormat="1" ht="94.5" spans="1:11">
      <c r="A43" s="23"/>
      <c r="B43" s="33"/>
      <c r="C43" s="18" t="s">
        <v>3321</v>
      </c>
      <c r="D43" s="18" t="s">
        <v>3345</v>
      </c>
      <c r="E43" s="29" t="s">
        <v>3450</v>
      </c>
      <c r="F43" s="25" t="s">
        <v>3330</v>
      </c>
      <c r="G43" s="25" t="s">
        <v>3442</v>
      </c>
      <c r="H43" s="25" t="s">
        <v>3381</v>
      </c>
      <c r="I43" s="26" t="s">
        <v>3348</v>
      </c>
      <c r="J43" s="33" t="s">
        <v>3451</v>
      </c>
      <c r="K43" s="41"/>
    </row>
    <row r="44" s="8" customFormat="1" ht="47.25" spans="1:11">
      <c r="A44" s="23"/>
      <c r="B44" s="33"/>
      <c r="C44" s="18" t="s">
        <v>3321</v>
      </c>
      <c r="D44" s="18" t="s">
        <v>3361</v>
      </c>
      <c r="E44" s="29" t="s">
        <v>3452</v>
      </c>
      <c r="F44" s="25" t="s">
        <v>3324</v>
      </c>
      <c r="G44" s="25" t="s">
        <v>3406</v>
      </c>
      <c r="H44" s="25" t="s">
        <v>3347</v>
      </c>
      <c r="I44" s="26" t="s">
        <v>3352</v>
      </c>
      <c r="J44" s="33" t="s">
        <v>3453</v>
      </c>
      <c r="K44" s="41"/>
    </row>
    <row r="45" s="8" customFormat="1" ht="78.75" spans="1:11">
      <c r="A45" s="23"/>
      <c r="B45" s="33"/>
      <c r="C45" s="18" t="s">
        <v>3364</v>
      </c>
      <c r="D45" s="24" t="s">
        <v>3454</v>
      </c>
      <c r="E45" s="29" t="s">
        <v>3455</v>
      </c>
      <c r="F45" s="25" t="s">
        <v>3330</v>
      </c>
      <c r="G45" s="25" t="s">
        <v>3351</v>
      </c>
      <c r="H45" s="25" t="s">
        <v>3347</v>
      </c>
      <c r="I45" s="36" t="s">
        <v>3327</v>
      </c>
      <c r="J45" s="33" t="s">
        <v>3456</v>
      </c>
      <c r="K45" s="41"/>
    </row>
    <row r="46" s="8" customFormat="1" ht="31.5" spans="1:11">
      <c r="A46" s="23"/>
      <c r="B46" s="33"/>
      <c r="C46" s="18" t="s">
        <v>3372</v>
      </c>
      <c r="D46" s="24" t="s">
        <v>3400</v>
      </c>
      <c r="E46" s="18" t="s">
        <v>3457</v>
      </c>
      <c r="F46" s="25" t="s">
        <v>3330</v>
      </c>
      <c r="G46" s="25" t="s">
        <v>3351</v>
      </c>
      <c r="H46" s="25" t="s">
        <v>3347</v>
      </c>
      <c r="I46" s="26" t="s">
        <v>3348</v>
      </c>
      <c r="J46" s="33" t="s">
        <v>3458</v>
      </c>
      <c r="K46" s="41"/>
    </row>
    <row r="47" s="8" customFormat="1" ht="40" customHeight="1" spans="1:11">
      <c r="A47" s="30" t="s">
        <v>3459</v>
      </c>
      <c r="B47" s="30" t="s">
        <v>3460</v>
      </c>
      <c r="C47" s="31" t="s">
        <v>3321</v>
      </c>
      <c r="D47" s="31" t="s">
        <v>3322</v>
      </c>
      <c r="E47" s="32" t="s">
        <v>3461</v>
      </c>
      <c r="F47" s="20" t="s">
        <v>3330</v>
      </c>
      <c r="G47" s="20" t="s">
        <v>3462</v>
      </c>
      <c r="H47" s="20" t="s">
        <v>3347</v>
      </c>
      <c r="I47" s="26" t="s">
        <v>3348</v>
      </c>
      <c r="J47" s="45" t="s">
        <v>3463</v>
      </c>
      <c r="K47" s="41"/>
    </row>
    <row r="48" s="8" customFormat="1" ht="40" customHeight="1" spans="1:11">
      <c r="A48" s="30"/>
      <c r="B48" s="30"/>
      <c r="C48" s="31" t="s">
        <v>3321</v>
      </c>
      <c r="D48" s="31" t="s">
        <v>3322</v>
      </c>
      <c r="E48" s="32" t="s">
        <v>3464</v>
      </c>
      <c r="F48" s="20" t="s">
        <v>3330</v>
      </c>
      <c r="G48" s="20" t="s">
        <v>3465</v>
      </c>
      <c r="H48" s="20" t="s">
        <v>3347</v>
      </c>
      <c r="I48" s="26" t="s">
        <v>3348</v>
      </c>
      <c r="J48" s="45" t="s">
        <v>3466</v>
      </c>
      <c r="K48" s="41"/>
    </row>
    <row r="49" s="8" customFormat="1" ht="40" customHeight="1" spans="1:11">
      <c r="A49" s="30"/>
      <c r="B49" s="30"/>
      <c r="C49" s="31" t="s">
        <v>3321</v>
      </c>
      <c r="D49" s="18" t="s">
        <v>3345</v>
      </c>
      <c r="E49" s="32" t="s">
        <v>3467</v>
      </c>
      <c r="F49" s="20" t="s">
        <v>3324</v>
      </c>
      <c r="G49" s="20" t="s">
        <v>3468</v>
      </c>
      <c r="H49" s="20" t="s">
        <v>3428</v>
      </c>
      <c r="I49" s="36" t="s">
        <v>3327</v>
      </c>
      <c r="J49" s="33" t="s">
        <v>3469</v>
      </c>
      <c r="K49" s="41"/>
    </row>
    <row r="50" s="8" customFormat="1" ht="40" customHeight="1" spans="1:11">
      <c r="A50" s="30"/>
      <c r="B50" s="30"/>
      <c r="C50" s="31" t="s">
        <v>3321</v>
      </c>
      <c r="D50" s="18" t="s">
        <v>3345</v>
      </c>
      <c r="E50" s="32" t="s">
        <v>3470</v>
      </c>
      <c r="F50" s="20" t="s">
        <v>3324</v>
      </c>
      <c r="G50" s="20" t="s">
        <v>3471</v>
      </c>
      <c r="H50" s="20" t="s">
        <v>3390</v>
      </c>
      <c r="I50" s="36" t="s">
        <v>3472</v>
      </c>
      <c r="J50" s="45" t="s">
        <v>3473</v>
      </c>
      <c r="K50" s="41"/>
    </row>
    <row r="51" s="8" customFormat="1" ht="40" customHeight="1" spans="1:11">
      <c r="A51" s="30"/>
      <c r="B51" s="30"/>
      <c r="C51" s="18" t="s">
        <v>3364</v>
      </c>
      <c r="D51" s="24" t="s">
        <v>3392</v>
      </c>
      <c r="E51" s="32" t="s">
        <v>3474</v>
      </c>
      <c r="F51" s="20" t="s">
        <v>3324</v>
      </c>
      <c r="G51" s="20" t="s">
        <v>3475</v>
      </c>
      <c r="H51" s="20" t="s">
        <v>3390</v>
      </c>
      <c r="I51" s="36" t="s">
        <v>3472</v>
      </c>
      <c r="J51" s="45" t="s">
        <v>3476</v>
      </c>
      <c r="K51" s="41"/>
    </row>
    <row r="52" s="8" customFormat="1" ht="40" customHeight="1" spans="1:11">
      <c r="A52" s="30"/>
      <c r="B52" s="30"/>
      <c r="C52" s="18" t="s">
        <v>3364</v>
      </c>
      <c r="D52" s="24" t="s">
        <v>3392</v>
      </c>
      <c r="E52" s="32" t="s">
        <v>3477</v>
      </c>
      <c r="F52" s="20" t="s">
        <v>3478</v>
      </c>
      <c r="G52" s="20" t="s">
        <v>3479</v>
      </c>
      <c r="H52" s="20" t="s">
        <v>3347</v>
      </c>
      <c r="I52" s="36" t="s">
        <v>3327</v>
      </c>
      <c r="J52" s="45" t="s">
        <v>3480</v>
      </c>
      <c r="K52" s="41"/>
    </row>
    <row r="53" s="8" customFormat="1" ht="40" customHeight="1" spans="1:11">
      <c r="A53" s="30"/>
      <c r="B53" s="30"/>
      <c r="C53" s="18" t="s">
        <v>3364</v>
      </c>
      <c r="D53" s="24" t="s">
        <v>3481</v>
      </c>
      <c r="E53" s="32" t="s">
        <v>3482</v>
      </c>
      <c r="F53" s="20" t="s">
        <v>3324</v>
      </c>
      <c r="G53" s="20" t="s">
        <v>3406</v>
      </c>
      <c r="H53" s="20" t="s">
        <v>3347</v>
      </c>
      <c r="I53" s="36" t="s">
        <v>3327</v>
      </c>
      <c r="J53" s="45" t="s">
        <v>3483</v>
      </c>
      <c r="K53" s="41"/>
    </row>
    <row r="54" ht="40" customHeight="1" spans="1:10">
      <c r="A54" s="35"/>
      <c r="B54" s="35"/>
      <c r="C54" s="36" t="s">
        <v>3484</v>
      </c>
      <c r="D54" s="36" t="s">
        <v>3485</v>
      </c>
      <c r="E54" s="36" t="s">
        <v>3486</v>
      </c>
      <c r="F54" s="20" t="s">
        <v>3330</v>
      </c>
      <c r="G54" s="20" t="s">
        <v>3351</v>
      </c>
      <c r="H54" s="20" t="s">
        <v>3347</v>
      </c>
      <c r="I54" s="36" t="s">
        <v>3327</v>
      </c>
      <c r="J54" s="45" t="s">
        <v>3487</v>
      </c>
    </row>
  </sheetData>
  <mergeCells count="13">
    <mergeCell ref="A1:J1"/>
    <mergeCell ref="A5:A18"/>
    <mergeCell ref="A19:A26"/>
    <mergeCell ref="A27:A31"/>
    <mergeCell ref="A32:A37"/>
    <mergeCell ref="A38:A46"/>
    <mergeCell ref="A47:A54"/>
    <mergeCell ref="B5:B18"/>
    <mergeCell ref="B19:B26"/>
    <mergeCell ref="B27:B31"/>
    <mergeCell ref="B32:B37"/>
    <mergeCell ref="B38:B46"/>
    <mergeCell ref="B47:B54"/>
  </mergeCells>
  <pageMargins left="0.751388888888889" right="0.751388888888889" top="1" bottom="1" header="0.507638888888889" footer="0.507638888888889"/>
  <pageSetup paperSize="9" scale="17"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B14"/>
  <sheetViews>
    <sheetView workbookViewId="0">
      <selection activeCell="G9" sqref="G9"/>
    </sheetView>
  </sheetViews>
  <sheetFormatPr defaultColWidth="9" defaultRowHeight="15" outlineLevelCol="1"/>
  <cols>
    <col min="1" max="1" width="20.25" style="1" customWidth="1"/>
    <col min="2" max="2" width="64" style="1" customWidth="1"/>
    <col min="3" max="16384" width="9" style="1"/>
  </cols>
  <sheetData>
    <row r="1" ht="32" customHeight="1" spans="1:2">
      <c r="A1" s="2" t="s">
        <v>3488</v>
      </c>
      <c r="B1" s="2"/>
    </row>
    <row r="3" ht="40" customHeight="1" spans="1:2">
      <c r="A3" s="3" t="s">
        <v>3489</v>
      </c>
      <c r="B3" s="4" t="s">
        <v>3490</v>
      </c>
    </row>
    <row r="4" ht="210" spans="1:2">
      <c r="A4" s="5" t="s">
        <v>3491</v>
      </c>
      <c r="B4" s="6" t="s">
        <v>3492</v>
      </c>
    </row>
    <row r="5" ht="210" spans="1:2">
      <c r="A5" s="5" t="s">
        <v>3493</v>
      </c>
      <c r="B5" s="6" t="s">
        <v>3494</v>
      </c>
    </row>
    <row r="6" ht="240" spans="1:2">
      <c r="A6" s="5" t="s">
        <v>3495</v>
      </c>
      <c r="B6" s="6" t="s">
        <v>3496</v>
      </c>
    </row>
    <row r="7" ht="150" spans="1:2">
      <c r="A7" s="5" t="s">
        <v>3497</v>
      </c>
      <c r="B7" s="6" t="s">
        <v>3498</v>
      </c>
    </row>
    <row r="8" ht="75" spans="1:2">
      <c r="A8" s="7" t="s">
        <v>3499</v>
      </c>
      <c r="B8" s="6" t="s">
        <v>3500</v>
      </c>
    </row>
    <row r="9" ht="60" spans="1:2">
      <c r="A9" s="7" t="s">
        <v>3501</v>
      </c>
      <c r="B9" s="6" t="s">
        <v>3502</v>
      </c>
    </row>
    <row r="10" ht="45" spans="1:2">
      <c r="A10" s="7" t="s">
        <v>3503</v>
      </c>
      <c r="B10" s="6" t="s">
        <v>3504</v>
      </c>
    </row>
    <row r="11" ht="45" spans="1:2">
      <c r="A11" s="7" t="s">
        <v>3505</v>
      </c>
      <c r="B11" s="6" t="s">
        <v>3506</v>
      </c>
    </row>
    <row r="12" ht="90" spans="1:2">
      <c r="A12" s="7" t="s">
        <v>3507</v>
      </c>
      <c r="B12" s="6" t="s">
        <v>3508</v>
      </c>
    </row>
    <row r="13" ht="75" spans="1:2">
      <c r="A13" s="7" t="s">
        <v>3509</v>
      </c>
      <c r="B13" s="6" t="s">
        <v>3510</v>
      </c>
    </row>
    <row r="14" ht="45" spans="1:2">
      <c r="A14" s="7" t="s">
        <v>3511</v>
      </c>
      <c r="B14" s="6" t="s">
        <v>3512</v>
      </c>
    </row>
  </sheetData>
  <mergeCells count="1">
    <mergeCell ref="A1:B1"/>
  </mergeCells>
  <conditionalFormatting sqref="A6">
    <cfRule type="expression" dxfId="1" priority="1" stopIfTrue="1">
      <formula>"len($A:$A)=3"</formula>
    </cfRule>
  </conditionalFormatting>
  <conditionalFormatting sqref="A7">
    <cfRule type="expression" dxfId="1" priority="2" stopIfTrue="1">
      <formula>"len($A:$A)=3"</formula>
    </cfRule>
  </conditionalFormatting>
  <conditionalFormatting sqref="A4:A5">
    <cfRule type="expression" dxfId="1" priority="3"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5">
    <tabColor rgb="FF00B0F0"/>
  </sheetPr>
  <dimension ref="A1:G1354"/>
  <sheetViews>
    <sheetView showGridLines="0" showZeros="0" view="pageBreakPreview" zoomScaleNormal="100" workbookViewId="0">
      <pane xSplit="1" ySplit="3" topLeftCell="B4" activePane="bottomRight" state="frozen"/>
      <selection/>
      <selection pane="topRight"/>
      <selection pane="bottomLeft"/>
      <selection pane="bottomRight" activeCell="H28" sqref="H28"/>
    </sheetView>
  </sheetViews>
  <sheetFormatPr defaultColWidth="9" defaultRowHeight="14.25" outlineLevelCol="6"/>
  <cols>
    <col min="1" max="1" width="10.375" style="170" customWidth="1"/>
    <col min="2" max="2" width="50.6333333333333" style="170" customWidth="1"/>
    <col min="3" max="3" width="18.625" style="170" customWidth="1"/>
    <col min="4" max="4" width="20.6333333333333" style="455" customWidth="1"/>
    <col min="5" max="5" width="20.6333333333333" style="354" customWidth="1"/>
    <col min="6" max="6" width="4" style="170" hidden="1" customWidth="1"/>
    <col min="7" max="7" width="13.75" style="170"/>
    <col min="8" max="16384" width="9" style="170"/>
  </cols>
  <sheetData>
    <row r="1" s="477" customFormat="1" ht="45" customHeight="1" spans="1:5">
      <c r="A1" s="479"/>
      <c r="B1" s="479" t="s">
        <v>137</v>
      </c>
      <c r="C1" s="479"/>
      <c r="D1" s="480"/>
      <c r="E1" s="479"/>
    </row>
    <row r="2" s="244" customFormat="1" ht="20.1" customHeight="1" spans="1:5">
      <c r="A2" s="481"/>
      <c r="B2" s="482"/>
      <c r="C2" s="483"/>
      <c r="D2" s="484"/>
      <c r="E2" s="485" t="s">
        <v>2</v>
      </c>
    </row>
    <row r="3" s="171" customFormat="1" ht="45" customHeight="1" spans="1:6">
      <c r="A3" s="486" t="s">
        <v>3</v>
      </c>
      <c r="B3" s="487" t="s">
        <v>4</v>
      </c>
      <c r="C3" s="486" t="s">
        <v>132</v>
      </c>
      <c r="D3" s="488" t="s">
        <v>6</v>
      </c>
      <c r="E3" s="486" t="s">
        <v>133</v>
      </c>
      <c r="F3" s="489" t="s">
        <v>138</v>
      </c>
    </row>
    <row r="4" ht="18.75" spans="1:7">
      <c r="A4" s="490" t="s">
        <v>71</v>
      </c>
      <c r="B4" s="312" t="s">
        <v>72</v>
      </c>
      <c r="C4" s="491">
        <v>17773</v>
      </c>
      <c r="D4" s="492">
        <v>19742</v>
      </c>
      <c r="E4" s="493">
        <f>(D4-C4)/C4</f>
        <v>0.110786023743881</v>
      </c>
      <c r="F4" s="288" t="str">
        <f t="shared" ref="F4:F67" si="0">IF(LEN(A4)=3,"是",IF(B4&lt;&gt;"",IF(SUM(C4:D4)&lt;&gt;0,"是","否"),"是"))</f>
        <v>是</v>
      </c>
      <c r="G4" s="494"/>
    </row>
    <row r="5" ht="18.75" spans="1:6">
      <c r="A5" s="490" t="s">
        <v>139</v>
      </c>
      <c r="B5" s="312" t="s">
        <v>140</v>
      </c>
      <c r="C5" s="491">
        <v>1012</v>
      </c>
      <c r="D5" s="492">
        <v>818</v>
      </c>
      <c r="E5" s="493">
        <f t="shared" ref="E5:E68" si="1">(D5-C5)/C5</f>
        <v>-0.191699604743083</v>
      </c>
      <c r="F5" s="288" t="str">
        <f t="shared" si="0"/>
        <v>是</v>
      </c>
    </row>
    <row r="6" ht="18.75" spans="1:6">
      <c r="A6" s="495" t="s">
        <v>141</v>
      </c>
      <c r="B6" s="316" t="s">
        <v>142</v>
      </c>
      <c r="C6" s="496">
        <v>806</v>
      </c>
      <c r="D6" s="497">
        <v>652</v>
      </c>
      <c r="E6" s="498">
        <f t="shared" si="1"/>
        <v>-0.19106699751861</v>
      </c>
      <c r="F6" s="288" t="str">
        <f t="shared" si="0"/>
        <v>是</v>
      </c>
    </row>
    <row r="7" ht="18.75" spans="1:6">
      <c r="A7" s="495" t="s">
        <v>143</v>
      </c>
      <c r="B7" s="316" t="s">
        <v>144</v>
      </c>
      <c r="C7" s="496">
        <v>33</v>
      </c>
      <c r="D7" s="497">
        <v>20</v>
      </c>
      <c r="E7" s="498">
        <f t="shared" si="1"/>
        <v>-0.393939393939394</v>
      </c>
      <c r="F7" s="288" t="str">
        <f t="shared" si="0"/>
        <v>是</v>
      </c>
    </row>
    <row r="8" ht="18.75" hidden="1" spans="1:6">
      <c r="A8" s="495" t="s">
        <v>145</v>
      </c>
      <c r="B8" s="316" t="s">
        <v>146</v>
      </c>
      <c r="C8" s="499">
        <v>0</v>
      </c>
      <c r="D8" s="500">
        <v>0</v>
      </c>
      <c r="E8" s="493" t="e">
        <f t="shared" si="1"/>
        <v>#DIV/0!</v>
      </c>
      <c r="F8" s="288" t="str">
        <f t="shared" si="0"/>
        <v>否</v>
      </c>
    </row>
    <row r="9" ht="18.75" spans="1:6">
      <c r="A9" s="495" t="s">
        <v>147</v>
      </c>
      <c r="B9" s="316" t="s">
        <v>148</v>
      </c>
      <c r="C9" s="496">
        <v>45</v>
      </c>
      <c r="D9" s="497">
        <v>35</v>
      </c>
      <c r="E9" s="498">
        <f t="shared" si="1"/>
        <v>-0.222222222222222</v>
      </c>
      <c r="F9" s="288" t="str">
        <f t="shared" si="0"/>
        <v>是</v>
      </c>
    </row>
    <row r="10" ht="18.75" hidden="1" spans="1:6">
      <c r="A10" s="495" t="s">
        <v>149</v>
      </c>
      <c r="B10" s="316" t="s">
        <v>150</v>
      </c>
      <c r="C10" s="499">
        <v>0</v>
      </c>
      <c r="D10" s="500">
        <v>0</v>
      </c>
      <c r="E10" s="493" t="e">
        <f t="shared" si="1"/>
        <v>#DIV/0!</v>
      </c>
      <c r="F10" s="288" t="str">
        <f t="shared" si="0"/>
        <v>否</v>
      </c>
    </row>
    <row r="11" ht="18.75" hidden="1" spans="1:6">
      <c r="A11" s="495" t="s">
        <v>151</v>
      </c>
      <c r="B11" s="316" t="s">
        <v>152</v>
      </c>
      <c r="C11" s="496">
        <v>0</v>
      </c>
      <c r="D11" s="497">
        <v>0</v>
      </c>
      <c r="E11" s="493" t="e">
        <f t="shared" si="1"/>
        <v>#DIV/0!</v>
      </c>
      <c r="F11" s="288" t="str">
        <f t="shared" si="0"/>
        <v>否</v>
      </c>
    </row>
    <row r="12" ht="18.75" hidden="1" spans="1:6">
      <c r="A12" s="495" t="s">
        <v>153</v>
      </c>
      <c r="B12" s="316" t="s">
        <v>154</v>
      </c>
      <c r="C12" s="496">
        <v>0</v>
      </c>
      <c r="D12" s="497">
        <v>0</v>
      </c>
      <c r="E12" s="493" t="e">
        <f t="shared" si="1"/>
        <v>#DIV/0!</v>
      </c>
      <c r="F12" s="288" t="str">
        <f t="shared" si="0"/>
        <v>否</v>
      </c>
    </row>
    <row r="13" ht="18.75" spans="1:6">
      <c r="A13" s="495" t="s">
        <v>155</v>
      </c>
      <c r="B13" s="316" t="s">
        <v>156</v>
      </c>
      <c r="C13" s="496">
        <v>128</v>
      </c>
      <c r="D13" s="497">
        <v>111</v>
      </c>
      <c r="E13" s="498">
        <f t="shared" si="1"/>
        <v>-0.1328125</v>
      </c>
      <c r="F13" s="288" t="str">
        <f t="shared" si="0"/>
        <v>是</v>
      </c>
    </row>
    <row r="14" ht="18.75" hidden="1" spans="1:6">
      <c r="A14" s="495" t="s">
        <v>157</v>
      </c>
      <c r="B14" s="316" t="s">
        <v>158</v>
      </c>
      <c r="C14" s="499">
        <v>0</v>
      </c>
      <c r="D14" s="500">
        <v>0</v>
      </c>
      <c r="E14" s="493" t="e">
        <f t="shared" si="1"/>
        <v>#DIV/0!</v>
      </c>
      <c r="F14" s="288" t="str">
        <f t="shared" si="0"/>
        <v>否</v>
      </c>
    </row>
    <row r="15" ht="18.75" hidden="1" spans="1:6">
      <c r="A15" s="495" t="s">
        <v>159</v>
      </c>
      <c r="B15" s="316" t="s">
        <v>160</v>
      </c>
      <c r="C15" s="499">
        <v>0</v>
      </c>
      <c r="D15" s="500">
        <v>0</v>
      </c>
      <c r="E15" s="493" t="e">
        <f t="shared" si="1"/>
        <v>#DIV/0!</v>
      </c>
      <c r="F15" s="288" t="str">
        <f t="shared" si="0"/>
        <v>否</v>
      </c>
    </row>
    <row r="16" ht="18.75" hidden="1" spans="1:6">
      <c r="A16" s="495" t="s">
        <v>161</v>
      </c>
      <c r="B16" s="316" t="s">
        <v>162</v>
      </c>
      <c r="C16" s="499">
        <v>0</v>
      </c>
      <c r="D16" s="500">
        <v>0</v>
      </c>
      <c r="E16" s="493" t="e">
        <f t="shared" si="1"/>
        <v>#DIV/0!</v>
      </c>
      <c r="F16" s="288" t="str">
        <f t="shared" si="0"/>
        <v>否</v>
      </c>
    </row>
    <row r="17" ht="18.75" spans="1:6">
      <c r="A17" s="490" t="s">
        <v>163</v>
      </c>
      <c r="B17" s="312" t="s">
        <v>164</v>
      </c>
      <c r="C17" s="491">
        <v>744</v>
      </c>
      <c r="D17" s="492">
        <v>640</v>
      </c>
      <c r="E17" s="493">
        <f t="shared" si="1"/>
        <v>-0.139784946236559</v>
      </c>
      <c r="F17" s="288" t="str">
        <f t="shared" si="0"/>
        <v>是</v>
      </c>
    </row>
    <row r="18" ht="18.75" spans="1:6">
      <c r="A18" s="495" t="s">
        <v>165</v>
      </c>
      <c r="B18" s="316" t="s">
        <v>142</v>
      </c>
      <c r="C18" s="496">
        <v>645</v>
      </c>
      <c r="D18" s="497">
        <v>553</v>
      </c>
      <c r="E18" s="498">
        <f t="shared" si="1"/>
        <v>-0.142635658914729</v>
      </c>
      <c r="F18" s="288" t="str">
        <f t="shared" si="0"/>
        <v>是</v>
      </c>
    </row>
    <row r="19" ht="18.75" spans="1:6">
      <c r="A19" s="495" t="s">
        <v>166</v>
      </c>
      <c r="B19" s="316" t="s">
        <v>144</v>
      </c>
      <c r="C19" s="496">
        <v>27</v>
      </c>
      <c r="D19" s="497">
        <v>20</v>
      </c>
      <c r="E19" s="498">
        <f t="shared" si="1"/>
        <v>-0.259259259259259</v>
      </c>
      <c r="F19" s="288" t="str">
        <f t="shared" si="0"/>
        <v>是</v>
      </c>
    </row>
    <row r="20" ht="18.75" hidden="1" spans="1:6">
      <c r="A20" s="495" t="s">
        <v>167</v>
      </c>
      <c r="B20" s="316" t="s">
        <v>146</v>
      </c>
      <c r="C20" s="499">
        <v>0</v>
      </c>
      <c r="D20" s="500">
        <v>0</v>
      </c>
      <c r="E20" s="493" t="e">
        <f t="shared" si="1"/>
        <v>#DIV/0!</v>
      </c>
      <c r="F20" s="288" t="str">
        <f t="shared" si="0"/>
        <v>否</v>
      </c>
    </row>
    <row r="21" ht="18.75" spans="1:6">
      <c r="A21" s="495" t="s">
        <v>168</v>
      </c>
      <c r="B21" s="316" t="s">
        <v>169</v>
      </c>
      <c r="C21" s="496">
        <v>35</v>
      </c>
      <c r="D21" s="497">
        <v>30</v>
      </c>
      <c r="E21" s="498">
        <f t="shared" si="1"/>
        <v>-0.142857142857143</v>
      </c>
      <c r="F21" s="288" t="str">
        <f t="shared" si="0"/>
        <v>是</v>
      </c>
    </row>
    <row r="22" ht="18.75" spans="1:6">
      <c r="A22" s="495" t="s">
        <v>170</v>
      </c>
      <c r="B22" s="316" t="s">
        <v>171</v>
      </c>
      <c r="C22" s="496">
        <v>37</v>
      </c>
      <c r="D22" s="497">
        <v>37</v>
      </c>
      <c r="E22" s="498">
        <f t="shared" si="1"/>
        <v>0</v>
      </c>
      <c r="F22" s="288" t="str">
        <f t="shared" si="0"/>
        <v>是</v>
      </c>
    </row>
    <row r="23" ht="18.75" hidden="1" spans="1:6">
      <c r="A23" s="495" t="s">
        <v>172</v>
      </c>
      <c r="B23" s="316" t="s">
        <v>173</v>
      </c>
      <c r="C23" s="499">
        <v>0</v>
      </c>
      <c r="D23" s="500"/>
      <c r="E23" s="493" t="e">
        <f t="shared" si="1"/>
        <v>#DIV/0!</v>
      </c>
      <c r="F23" s="288" t="str">
        <f t="shared" si="0"/>
        <v>否</v>
      </c>
    </row>
    <row r="24" ht="18.75" hidden="1" spans="1:6">
      <c r="A24" s="495" t="s">
        <v>174</v>
      </c>
      <c r="B24" s="316" t="s">
        <v>160</v>
      </c>
      <c r="C24" s="499">
        <v>0</v>
      </c>
      <c r="D24" s="500"/>
      <c r="E24" s="493" t="e">
        <f t="shared" si="1"/>
        <v>#DIV/0!</v>
      </c>
      <c r="F24" s="288" t="str">
        <f t="shared" si="0"/>
        <v>否</v>
      </c>
    </row>
    <row r="25" ht="18.75" hidden="1" spans="1:6">
      <c r="A25" s="495" t="s">
        <v>175</v>
      </c>
      <c r="B25" s="316" t="s">
        <v>176</v>
      </c>
      <c r="C25" s="499">
        <v>0</v>
      </c>
      <c r="D25" s="500"/>
      <c r="E25" s="493" t="e">
        <f t="shared" si="1"/>
        <v>#DIV/0!</v>
      </c>
      <c r="F25" s="288" t="str">
        <f t="shared" si="0"/>
        <v>否</v>
      </c>
    </row>
    <row r="26" ht="18.75" spans="1:6">
      <c r="A26" s="490" t="s">
        <v>177</v>
      </c>
      <c r="B26" s="312" t="s">
        <v>178</v>
      </c>
      <c r="C26" s="491">
        <v>4914</v>
      </c>
      <c r="D26" s="492">
        <v>5298</v>
      </c>
      <c r="E26" s="493">
        <f t="shared" si="1"/>
        <v>0.0781440781440781</v>
      </c>
      <c r="F26" s="288" t="str">
        <f t="shared" si="0"/>
        <v>是</v>
      </c>
    </row>
    <row r="27" ht="18.75" spans="1:6">
      <c r="A27" s="495" t="s">
        <v>179</v>
      </c>
      <c r="B27" s="316" t="s">
        <v>142</v>
      </c>
      <c r="C27" s="497">
        <v>4503</v>
      </c>
      <c r="D27" s="497">
        <v>4429</v>
      </c>
      <c r="E27" s="498">
        <f t="shared" si="1"/>
        <v>-0.0164334887852543</v>
      </c>
      <c r="F27" s="288" t="str">
        <f t="shared" si="0"/>
        <v>是</v>
      </c>
    </row>
    <row r="28" ht="18.75" spans="1:6">
      <c r="A28" s="495" t="s">
        <v>180</v>
      </c>
      <c r="B28" s="316" t="s">
        <v>144</v>
      </c>
      <c r="C28" s="497">
        <v>402</v>
      </c>
      <c r="D28" s="497">
        <v>869</v>
      </c>
      <c r="E28" s="498">
        <f t="shared" si="1"/>
        <v>1.16169154228856</v>
      </c>
      <c r="F28" s="288" t="str">
        <f t="shared" si="0"/>
        <v>是</v>
      </c>
    </row>
    <row r="29" ht="18.75" hidden="1" spans="1:6">
      <c r="A29" s="495" t="s">
        <v>181</v>
      </c>
      <c r="B29" s="316" t="s">
        <v>146</v>
      </c>
      <c r="C29" s="499">
        <v>0</v>
      </c>
      <c r="D29" s="500"/>
      <c r="E29" s="493" t="e">
        <f t="shared" si="1"/>
        <v>#DIV/0!</v>
      </c>
      <c r="F29" s="288" t="str">
        <f t="shared" si="0"/>
        <v>否</v>
      </c>
    </row>
    <row r="30" ht="18.75" hidden="1" spans="1:6">
      <c r="A30" s="495" t="s">
        <v>182</v>
      </c>
      <c r="B30" s="316" t="s">
        <v>183</v>
      </c>
      <c r="C30" s="499">
        <v>0</v>
      </c>
      <c r="D30" s="500"/>
      <c r="E30" s="493" t="e">
        <f t="shared" si="1"/>
        <v>#DIV/0!</v>
      </c>
      <c r="F30" s="288" t="str">
        <f t="shared" si="0"/>
        <v>否</v>
      </c>
    </row>
    <row r="31" ht="18.75" hidden="1" spans="1:6">
      <c r="A31" s="495" t="s">
        <v>184</v>
      </c>
      <c r="B31" s="316" t="s">
        <v>185</v>
      </c>
      <c r="C31" s="499">
        <v>0</v>
      </c>
      <c r="D31" s="500"/>
      <c r="E31" s="493" t="e">
        <f t="shared" si="1"/>
        <v>#DIV/0!</v>
      </c>
      <c r="F31" s="288" t="str">
        <f t="shared" si="0"/>
        <v>否</v>
      </c>
    </row>
    <row r="32" ht="18.75" hidden="1" spans="1:6">
      <c r="A32" s="495" t="s">
        <v>186</v>
      </c>
      <c r="B32" s="316" t="s">
        <v>187</v>
      </c>
      <c r="C32" s="499">
        <v>0</v>
      </c>
      <c r="D32" s="500"/>
      <c r="E32" s="493" t="e">
        <f t="shared" si="1"/>
        <v>#DIV/0!</v>
      </c>
      <c r="F32" s="288" t="str">
        <f t="shared" si="0"/>
        <v>否</v>
      </c>
    </row>
    <row r="33" ht="18.75" spans="1:6">
      <c r="A33" s="495" t="s">
        <v>188</v>
      </c>
      <c r="B33" s="316" t="s">
        <v>189</v>
      </c>
      <c r="C33" s="499">
        <v>9</v>
      </c>
      <c r="D33" s="500"/>
      <c r="E33" s="498">
        <f t="shared" si="1"/>
        <v>-1</v>
      </c>
      <c r="F33" s="288" t="str">
        <f t="shared" si="0"/>
        <v>是</v>
      </c>
    </row>
    <row r="34" ht="18.75" hidden="1" spans="1:6">
      <c r="A34" s="495" t="s">
        <v>190</v>
      </c>
      <c r="B34" s="316" t="s">
        <v>191</v>
      </c>
      <c r="C34" s="499">
        <v>0</v>
      </c>
      <c r="D34" s="500"/>
      <c r="E34" s="493" t="e">
        <f t="shared" si="1"/>
        <v>#DIV/0!</v>
      </c>
      <c r="F34" s="288" t="str">
        <f t="shared" si="0"/>
        <v>否</v>
      </c>
    </row>
    <row r="35" ht="18.75" hidden="1" spans="1:6">
      <c r="A35" s="495" t="s">
        <v>192</v>
      </c>
      <c r="B35" s="316" t="s">
        <v>160</v>
      </c>
      <c r="C35" s="499">
        <v>0</v>
      </c>
      <c r="D35" s="500"/>
      <c r="E35" s="493" t="e">
        <f t="shared" si="1"/>
        <v>#DIV/0!</v>
      </c>
      <c r="F35" s="288" t="str">
        <f t="shared" si="0"/>
        <v>否</v>
      </c>
    </row>
    <row r="36" ht="37.5" hidden="1" spans="1:6">
      <c r="A36" s="501" t="s">
        <v>193</v>
      </c>
      <c r="B36" s="316" t="s">
        <v>194</v>
      </c>
      <c r="C36" s="499">
        <v>0</v>
      </c>
      <c r="D36" s="500"/>
      <c r="E36" s="493" t="e">
        <f t="shared" si="1"/>
        <v>#DIV/0!</v>
      </c>
      <c r="F36" s="288" t="str">
        <f t="shared" si="0"/>
        <v>否</v>
      </c>
    </row>
    <row r="37" ht="18.75" spans="1:6">
      <c r="A37" s="490" t="s">
        <v>195</v>
      </c>
      <c r="B37" s="312" t="s">
        <v>196</v>
      </c>
      <c r="C37" s="491">
        <v>1174</v>
      </c>
      <c r="D37" s="492">
        <v>3132</v>
      </c>
      <c r="E37" s="493">
        <f t="shared" si="1"/>
        <v>1.66780238500852</v>
      </c>
      <c r="F37" s="288" t="str">
        <f t="shared" si="0"/>
        <v>是</v>
      </c>
    </row>
    <row r="38" ht="18.75" spans="1:6">
      <c r="A38" s="495" t="s">
        <v>197</v>
      </c>
      <c r="B38" s="316" t="s">
        <v>142</v>
      </c>
      <c r="C38" s="496">
        <v>896</v>
      </c>
      <c r="D38" s="497">
        <v>951</v>
      </c>
      <c r="E38" s="498">
        <f t="shared" si="1"/>
        <v>0.0613839285714286</v>
      </c>
      <c r="F38" s="288" t="str">
        <f t="shared" si="0"/>
        <v>是</v>
      </c>
    </row>
    <row r="39" ht="18.75" spans="1:6">
      <c r="A39" s="495" t="s">
        <v>198</v>
      </c>
      <c r="B39" s="316" t="s">
        <v>144</v>
      </c>
      <c r="C39" s="499">
        <v>272</v>
      </c>
      <c r="D39" s="500">
        <v>2176</v>
      </c>
      <c r="E39" s="498">
        <f t="shared" si="1"/>
        <v>7</v>
      </c>
      <c r="F39" s="288" t="str">
        <f t="shared" si="0"/>
        <v>是</v>
      </c>
    </row>
    <row r="40" ht="18.75" hidden="1" spans="1:6">
      <c r="A40" s="495" t="s">
        <v>199</v>
      </c>
      <c r="B40" s="316" t="s">
        <v>146</v>
      </c>
      <c r="C40" s="499">
        <v>0</v>
      </c>
      <c r="D40" s="500"/>
      <c r="E40" s="493" t="e">
        <f t="shared" si="1"/>
        <v>#DIV/0!</v>
      </c>
      <c r="F40" s="288" t="str">
        <f t="shared" si="0"/>
        <v>否</v>
      </c>
    </row>
    <row r="41" ht="18.75" hidden="1" spans="1:6">
      <c r="A41" s="495" t="s">
        <v>200</v>
      </c>
      <c r="B41" s="316" t="s">
        <v>201</v>
      </c>
      <c r="C41" s="499">
        <v>0</v>
      </c>
      <c r="D41" s="500"/>
      <c r="E41" s="493" t="e">
        <f t="shared" si="1"/>
        <v>#DIV/0!</v>
      </c>
      <c r="F41" s="288" t="str">
        <f t="shared" si="0"/>
        <v>否</v>
      </c>
    </row>
    <row r="42" ht="18.75" hidden="1" spans="1:6">
      <c r="A42" s="495" t="s">
        <v>202</v>
      </c>
      <c r="B42" s="316" t="s">
        <v>203</v>
      </c>
      <c r="C42" s="499">
        <v>0</v>
      </c>
      <c r="D42" s="500"/>
      <c r="E42" s="493" t="e">
        <f t="shared" si="1"/>
        <v>#DIV/0!</v>
      </c>
      <c r="F42" s="288" t="str">
        <f t="shared" si="0"/>
        <v>否</v>
      </c>
    </row>
    <row r="43" ht="18.75" hidden="1" spans="1:6">
      <c r="A43" s="495" t="s">
        <v>204</v>
      </c>
      <c r="B43" s="316" t="s">
        <v>205</v>
      </c>
      <c r="C43" s="499">
        <v>0</v>
      </c>
      <c r="D43" s="500"/>
      <c r="E43" s="493" t="e">
        <f t="shared" si="1"/>
        <v>#DIV/0!</v>
      </c>
      <c r="F43" s="288" t="str">
        <f t="shared" si="0"/>
        <v>否</v>
      </c>
    </row>
    <row r="44" ht="18.75" hidden="1" spans="1:6">
      <c r="A44" s="495" t="s">
        <v>206</v>
      </c>
      <c r="B44" s="316" t="s">
        <v>207</v>
      </c>
      <c r="C44" s="499">
        <v>0</v>
      </c>
      <c r="D44" s="500"/>
      <c r="E44" s="493" t="e">
        <f t="shared" si="1"/>
        <v>#DIV/0!</v>
      </c>
      <c r="F44" s="288" t="str">
        <f t="shared" si="0"/>
        <v>否</v>
      </c>
    </row>
    <row r="45" ht="18.75" spans="1:6">
      <c r="A45" s="495" t="s">
        <v>208</v>
      </c>
      <c r="B45" s="316" t="s">
        <v>209</v>
      </c>
      <c r="C45" s="499">
        <v>6</v>
      </c>
      <c r="D45" s="500">
        <v>5</v>
      </c>
      <c r="E45" s="498">
        <f t="shared" si="1"/>
        <v>-0.166666666666667</v>
      </c>
      <c r="F45" s="288" t="str">
        <f t="shared" si="0"/>
        <v>是</v>
      </c>
    </row>
    <row r="46" ht="18.75" hidden="1" spans="1:6">
      <c r="A46" s="495" t="s">
        <v>210</v>
      </c>
      <c r="B46" s="316" t="s">
        <v>160</v>
      </c>
      <c r="C46" s="499">
        <v>0</v>
      </c>
      <c r="D46" s="500"/>
      <c r="E46" s="493" t="e">
        <f t="shared" si="1"/>
        <v>#DIV/0!</v>
      </c>
      <c r="F46" s="288" t="str">
        <f t="shared" si="0"/>
        <v>否</v>
      </c>
    </row>
    <row r="47" ht="18.75" hidden="1" spans="1:6">
      <c r="A47" s="495" t="s">
        <v>211</v>
      </c>
      <c r="B47" s="316" t="s">
        <v>212</v>
      </c>
      <c r="C47" s="499">
        <v>0</v>
      </c>
      <c r="D47" s="500"/>
      <c r="E47" s="493" t="e">
        <f t="shared" si="1"/>
        <v>#DIV/0!</v>
      </c>
      <c r="F47" s="288" t="str">
        <f t="shared" si="0"/>
        <v>否</v>
      </c>
    </row>
    <row r="48" ht="18.75" spans="1:6">
      <c r="A48" s="490" t="s">
        <v>213</v>
      </c>
      <c r="B48" s="312" t="s">
        <v>214</v>
      </c>
      <c r="C48" s="491">
        <v>324</v>
      </c>
      <c r="D48" s="492">
        <v>423</v>
      </c>
      <c r="E48" s="493">
        <f t="shared" si="1"/>
        <v>0.305555555555556</v>
      </c>
      <c r="F48" s="288" t="str">
        <f t="shared" si="0"/>
        <v>是</v>
      </c>
    </row>
    <row r="49" ht="18.75" spans="1:6">
      <c r="A49" s="495" t="s">
        <v>215</v>
      </c>
      <c r="B49" s="316" t="s">
        <v>142</v>
      </c>
      <c r="C49" s="496">
        <v>273</v>
      </c>
      <c r="D49" s="497">
        <v>246</v>
      </c>
      <c r="E49" s="498">
        <f t="shared" si="1"/>
        <v>-0.0989010989010989</v>
      </c>
      <c r="F49" s="288" t="str">
        <f t="shared" si="0"/>
        <v>是</v>
      </c>
    </row>
    <row r="50" ht="18.75" spans="1:6">
      <c r="A50" s="495" t="s">
        <v>216</v>
      </c>
      <c r="B50" s="316" t="s">
        <v>144</v>
      </c>
      <c r="C50" s="496">
        <v>0</v>
      </c>
      <c r="D50" s="497">
        <v>10</v>
      </c>
      <c r="E50" s="498"/>
      <c r="F50" s="288" t="str">
        <f t="shared" si="0"/>
        <v>是</v>
      </c>
    </row>
    <row r="51" ht="18.75" hidden="1" spans="1:6">
      <c r="A51" s="495" t="s">
        <v>217</v>
      </c>
      <c r="B51" s="316" t="s">
        <v>146</v>
      </c>
      <c r="C51" s="499">
        <v>0</v>
      </c>
      <c r="D51" s="500"/>
      <c r="E51" s="493" t="e">
        <f t="shared" si="1"/>
        <v>#DIV/0!</v>
      </c>
      <c r="F51" s="288" t="str">
        <f t="shared" si="0"/>
        <v>否</v>
      </c>
    </row>
    <row r="52" ht="18.75" hidden="1" spans="1:6">
      <c r="A52" s="495" t="s">
        <v>218</v>
      </c>
      <c r="B52" s="316" t="s">
        <v>219</v>
      </c>
      <c r="C52" s="499">
        <v>0</v>
      </c>
      <c r="D52" s="500"/>
      <c r="E52" s="493" t="e">
        <f t="shared" si="1"/>
        <v>#DIV/0!</v>
      </c>
      <c r="F52" s="288" t="str">
        <f t="shared" si="0"/>
        <v>否</v>
      </c>
    </row>
    <row r="53" ht="18.75" hidden="1" spans="1:6">
      <c r="A53" s="495" t="s">
        <v>220</v>
      </c>
      <c r="B53" s="316" t="s">
        <v>221</v>
      </c>
      <c r="C53" s="499">
        <v>0</v>
      </c>
      <c r="D53" s="500"/>
      <c r="E53" s="493" t="e">
        <f t="shared" si="1"/>
        <v>#DIV/0!</v>
      </c>
      <c r="F53" s="288" t="str">
        <f t="shared" si="0"/>
        <v>否</v>
      </c>
    </row>
    <row r="54" ht="18.75" hidden="1" spans="1:6">
      <c r="A54" s="495" t="s">
        <v>222</v>
      </c>
      <c r="B54" s="316" t="s">
        <v>223</v>
      </c>
      <c r="C54" s="499">
        <v>0</v>
      </c>
      <c r="D54" s="500"/>
      <c r="E54" s="493" t="e">
        <f t="shared" si="1"/>
        <v>#DIV/0!</v>
      </c>
      <c r="F54" s="288" t="str">
        <f t="shared" si="0"/>
        <v>否</v>
      </c>
    </row>
    <row r="55" ht="18.75" spans="1:6">
      <c r="A55" s="495" t="s">
        <v>224</v>
      </c>
      <c r="B55" s="316" t="s">
        <v>225</v>
      </c>
      <c r="C55" s="496">
        <v>51</v>
      </c>
      <c r="D55" s="497">
        <v>130</v>
      </c>
      <c r="E55" s="498">
        <f t="shared" si="1"/>
        <v>1.54901960784314</v>
      </c>
      <c r="F55" s="288" t="str">
        <f t="shared" si="0"/>
        <v>是</v>
      </c>
    </row>
    <row r="56" ht="18.75" spans="1:6">
      <c r="A56" s="495" t="s">
        <v>226</v>
      </c>
      <c r="B56" s="316" t="s">
        <v>227</v>
      </c>
      <c r="C56" s="496">
        <v>0</v>
      </c>
      <c r="D56" s="497">
        <v>37</v>
      </c>
      <c r="E56" s="498"/>
      <c r="F56" s="288" t="str">
        <f t="shared" si="0"/>
        <v>是</v>
      </c>
    </row>
    <row r="57" ht="18.75" hidden="1" spans="1:6">
      <c r="A57" s="495" t="s">
        <v>228</v>
      </c>
      <c r="B57" s="316" t="s">
        <v>160</v>
      </c>
      <c r="C57" s="499">
        <v>0</v>
      </c>
      <c r="D57" s="500"/>
      <c r="E57" s="493" t="e">
        <f t="shared" si="1"/>
        <v>#DIV/0!</v>
      </c>
      <c r="F57" s="288" t="str">
        <f t="shared" si="0"/>
        <v>否</v>
      </c>
    </row>
    <row r="58" ht="18.75" hidden="1" spans="1:6">
      <c r="A58" s="495" t="s">
        <v>229</v>
      </c>
      <c r="B58" s="316" t="s">
        <v>230</v>
      </c>
      <c r="C58" s="499">
        <v>0</v>
      </c>
      <c r="D58" s="500"/>
      <c r="E58" s="493" t="e">
        <f t="shared" si="1"/>
        <v>#DIV/0!</v>
      </c>
      <c r="F58" s="288" t="str">
        <f t="shared" si="0"/>
        <v>否</v>
      </c>
    </row>
    <row r="59" ht="18.75" spans="1:6">
      <c r="A59" s="490" t="s">
        <v>231</v>
      </c>
      <c r="B59" s="312" t="s">
        <v>232</v>
      </c>
      <c r="C59" s="491">
        <v>1304</v>
      </c>
      <c r="D59" s="492">
        <v>1060</v>
      </c>
      <c r="E59" s="493">
        <f t="shared" si="1"/>
        <v>-0.187116564417178</v>
      </c>
      <c r="F59" s="288" t="str">
        <f t="shared" si="0"/>
        <v>是</v>
      </c>
    </row>
    <row r="60" ht="18.75" spans="1:6">
      <c r="A60" s="495" t="s">
        <v>233</v>
      </c>
      <c r="B60" s="316" t="s">
        <v>142</v>
      </c>
      <c r="C60" s="496">
        <v>1032</v>
      </c>
      <c r="D60" s="497">
        <v>990</v>
      </c>
      <c r="E60" s="498">
        <f t="shared" si="1"/>
        <v>-0.0406976744186047</v>
      </c>
      <c r="F60" s="288" t="str">
        <f t="shared" si="0"/>
        <v>是</v>
      </c>
    </row>
    <row r="61" ht="18.75" spans="1:6">
      <c r="A61" s="495" t="s">
        <v>234</v>
      </c>
      <c r="B61" s="316" t="s">
        <v>144</v>
      </c>
      <c r="C61" s="496">
        <v>264</v>
      </c>
      <c r="D61" s="497">
        <v>70</v>
      </c>
      <c r="E61" s="498">
        <f t="shared" si="1"/>
        <v>-0.734848484848485</v>
      </c>
      <c r="F61" s="288" t="str">
        <f t="shared" si="0"/>
        <v>是</v>
      </c>
    </row>
    <row r="62" ht="18.75" hidden="1" spans="1:6">
      <c r="A62" s="495" t="s">
        <v>235</v>
      </c>
      <c r="B62" s="316" t="s">
        <v>146</v>
      </c>
      <c r="C62" s="499">
        <v>0</v>
      </c>
      <c r="D62" s="500"/>
      <c r="E62" s="493" t="e">
        <f t="shared" si="1"/>
        <v>#DIV/0!</v>
      </c>
      <c r="F62" s="288" t="str">
        <f t="shared" si="0"/>
        <v>否</v>
      </c>
    </row>
    <row r="63" ht="18.75" hidden="1" spans="1:6">
      <c r="A63" s="495" t="s">
        <v>236</v>
      </c>
      <c r="B63" s="316" t="s">
        <v>237</v>
      </c>
      <c r="C63" s="499">
        <v>0</v>
      </c>
      <c r="D63" s="500"/>
      <c r="E63" s="493" t="e">
        <f t="shared" si="1"/>
        <v>#DIV/0!</v>
      </c>
      <c r="F63" s="288" t="str">
        <f t="shared" si="0"/>
        <v>否</v>
      </c>
    </row>
    <row r="64" ht="18.75" hidden="1" spans="1:6">
      <c r="A64" s="495" t="s">
        <v>238</v>
      </c>
      <c r="B64" s="316" t="s">
        <v>239</v>
      </c>
      <c r="C64" s="499">
        <v>0</v>
      </c>
      <c r="D64" s="500"/>
      <c r="E64" s="493" t="e">
        <f t="shared" si="1"/>
        <v>#DIV/0!</v>
      </c>
      <c r="F64" s="288" t="str">
        <f t="shared" si="0"/>
        <v>否</v>
      </c>
    </row>
    <row r="65" ht="18.75" hidden="1" spans="1:6">
      <c r="A65" s="495" t="s">
        <v>240</v>
      </c>
      <c r="B65" s="316" t="s">
        <v>241</v>
      </c>
      <c r="C65" s="499">
        <v>0</v>
      </c>
      <c r="D65" s="500"/>
      <c r="E65" s="493" t="e">
        <f t="shared" si="1"/>
        <v>#DIV/0!</v>
      </c>
      <c r="F65" s="288" t="str">
        <f t="shared" si="0"/>
        <v>否</v>
      </c>
    </row>
    <row r="66" ht="18.75" spans="1:6">
      <c r="A66" s="495" t="s">
        <v>242</v>
      </c>
      <c r="B66" s="316" t="s">
        <v>243</v>
      </c>
      <c r="C66" s="499">
        <v>8</v>
      </c>
      <c r="D66" s="500"/>
      <c r="E66" s="498">
        <f t="shared" si="1"/>
        <v>-1</v>
      </c>
      <c r="F66" s="288" t="str">
        <f t="shared" si="0"/>
        <v>是</v>
      </c>
    </row>
    <row r="67" ht="18.75" hidden="1" spans="1:6">
      <c r="A67" s="495" t="s">
        <v>244</v>
      </c>
      <c r="B67" s="316" t="s">
        <v>245</v>
      </c>
      <c r="C67" s="499">
        <v>0</v>
      </c>
      <c r="D67" s="500"/>
      <c r="E67" s="493" t="e">
        <f t="shared" si="1"/>
        <v>#DIV/0!</v>
      </c>
      <c r="F67" s="288" t="str">
        <f t="shared" si="0"/>
        <v>否</v>
      </c>
    </row>
    <row r="68" ht="18.75" hidden="1" spans="1:6">
      <c r="A68" s="495" t="s">
        <v>246</v>
      </c>
      <c r="B68" s="316" t="s">
        <v>160</v>
      </c>
      <c r="C68" s="496">
        <v>0</v>
      </c>
      <c r="D68" s="497"/>
      <c r="E68" s="493" t="e">
        <f t="shared" si="1"/>
        <v>#DIV/0!</v>
      </c>
      <c r="F68" s="288" t="str">
        <f t="shared" ref="F68:F131" si="2">IF(LEN(A68)=3,"是",IF(B68&lt;&gt;"",IF(SUM(C68:D68)&lt;&gt;0,"是","否"),"是"))</f>
        <v>否</v>
      </c>
    </row>
    <row r="69" ht="18.75" hidden="1" spans="1:6">
      <c r="A69" s="495" t="s">
        <v>247</v>
      </c>
      <c r="B69" s="316" t="s">
        <v>248</v>
      </c>
      <c r="C69" s="499">
        <v>0</v>
      </c>
      <c r="D69" s="500"/>
      <c r="E69" s="493" t="e">
        <f t="shared" ref="E69:E132" si="3">(D69-C69)/C69</f>
        <v>#DIV/0!</v>
      </c>
      <c r="F69" s="288" t="str">
        <f t="shared" si="2"/>
        <v>否</v>
      </c>
    </row>
    <row r="70" ht="18.75" spans="1:6">
      <c r="A70" s="490" t="s">
        <v>249</v>
      </c>
      <c r="B70" s="312" t="s">
        <v>250</v>
      </c>
      <c r="C70" s="491">
        <v>124</v>
      </c>
      <c r="D70" s="492">
        <v>60</v>
      </c>
      <c r="E70" s="493">
        <f t="shared" si="3"/>
        <v>-0.516129032258065</v>
      </c>
      <c r="F70" s="288" t="str">
        <f t="shared" si="2"/>
        <v>是</v>
      </c>
    </row>
    <row r="71" ht="18.75" hidden="1" spans="1:6">
      <c r="A71" s="495" t="s">
        <v>251</v>
      </c>
      <c r="B71" s="316" t="s">
        <v>142</v>
      </c>
      <c r="C71" s="499">
        <v>0</v>
      </c>
      <c r="D71" s="500"/>
      <c r="E71" s="493" t="e">
        <f t="shared" si="3"/>
        <v>#DIV/0!</v>
      </c>
      <c r="F71" s="288" t="str">
        <f t="shared" si="2"/>
        <v>否</v>
      </c>
    </row>
    <row r="72" ht="18.75" hidden="1" spans="1:6">
      <c r="A72" s="495" t="s">
        <v>252</v>
      </c>
      <c r="B72" s="316" t="s">
        <v>144</v>
      </c>
      <c r="C72" s="499">
        <v>0</v>
      </c>
      <c r="D72" s="500"/>
      <c r="E72" s="493" t="e">
        <f t="shared" si="3"/>
        <v>#DIV/0!</v>
      </c>
      <c r="F72" s="288" t="str">
        <f t="shared" si="2"/>
        <v>否</v>
      </c>
    </row>
    <row r="73" ht="18.75" hidden="1" spans="1:6">
      <c r="A73" s="495" t="s">
        <v>253</v>
      </c>
      <c r="B73" s="316" t="s">
        <v>146</v>
      </c>
      <c r="C73" s="499">
        <v>0</v>
      </c>
      <c r="D73" s="500"/>
      <c r="E73" s="493" t="e">
        <f t="shared" si="3"/>
        <v>#DIV/0!</v>
      </c>
      <c r="F73" s="288" t="str">
        <f t="shared" si="2"/>
        <v>否</v>
      </c>
    </row>
    <row r="74" ht="18.75" hidden="1" spans="1:6">
      <c r="A74" s="495" t="s">
        <v>254</v>
      </c>
      <c r="B74" s="316" t="s">
        <v>255</v>
      </c>
      <c r="C74" s="499">
        <v>0</v>
      </c>
      <c r="D74" s="500"/>
      <c r="E74" s="493" t="e">
        <f t="shared" si="3"/>
        <v>#DIV/0!</v>
      </c>
      <c r="F74" s="288" t="str">
        <f t="shared" si="2"/>
        <v>否</v>
      </c>
    </row>
    <row r="75" ht="18.75" hidden="1" spans="1:6">
      <c r="A75" s="495" t="s">
        <v>256</v>
      </c>
      <c r="B75" s="316" t="s">
        <v>257</v>
      </c>
      <c r="C75" s="499"/>
      <c r="D75" s="500"/>
      <c r="E75" s="493" t="e">
        <f t="shared" si="3"/>
        <v>#DIV/0!</v>
      </c>
      <c r="F75" s="288" t="str">
        <f t="shared" si="2"/>
        <v>否</v>
      </c>
    </row>
    <row r="76" ht="18.75" hidden="1" spans="1:6">
      <c r="A76" s="495" t="s">
        <v>258</v>
      </c>
      <c r="B76" s="316" t="s">
        <v>259</v>
      </c>
      <c r="C76" s="499">
        <v>0</v>
      </c>
      <c r="D76" s="500"/>
      <c r="E76" s="493" t="e">
        <f t="shared" si="3"/>
        <v>#DIV/0!</v>
      </c>
      <c r="F76" s="288" t="str">
        <f t="shared" si="2"/>
        <v>否</v>
      </c>
    </row>
    <row r="77" ht="18.75" hidden="1" spans="1:6">
      <c r="A77" s="495" t="s">
        <v>260</v>
      </c>
      <c r="B77" s="316" t="s">
        <v>261</v>
      </c>
      <c r="C77" s="499">
        <v>0</v>
      </c>
      <c r="D77" s="500"/>
      <c r="E77" s="493" t="e">
        <f t="shared" si="3"/>
        <v>#DIV/0!</v>
      </c>
      <c r="F77" s="288" t="str">
        <f t="shared" si="2"/>
        <v>否</v>
      </c>
    </row>
    <row r="78" ht="18.75" hidden="1" spans="1:6">
      <c r="A78" s="495" t="s">
        <v>262</v>
      </c>
      <c r="B78" s="316" t="s">
        <v>263</v>
      </c>
      <c r="C78" s="499"/>
      <c r="D78" s="500"/>
      <c r="E78" s="493" t="e">
        <f t="shared" si="3"/>
        <v>#DIV/0!</v>
      </c>
      <c r="F78" s="288" t="str">
        <f t="shared" si="2"/>
        <v>否</v>
      </c>
    </row>
    <row r="79" ht="18.75" hidden="1" spans="1:6">
      <c r="A79" s="495" t="s">
        <v>264</v>
      </c>
      <c r="B79" s="316" t="s">
        <v>243</v>
      </c>
      <c r="C79" s="499"/>
      <c r="D79" s="500"/>
      <c r="E79" s="493" t="e">
        <f t="shared" si="3"/>
        <v>#DIV/0!</v>
      </c>
      <c r="F79" s="288" t="str">
        <f t="shared" si="2"/>
        <v>否</v>
      </c>
    </row>
    <row r="80" ht="18.75" spans="1:6">
      <c r="A80" s="502">
        <v>2010710</v>
      </c>
      <c r="B80" s="316" t="s">
        <v>265</v>
      </c>
      <c r="C80" s="499">
        <v>124</v>
      </c>
      <c r="D80" s="500">
        <v>60</v>
      </c>
      <c r="E80" s="498">
        <f t="shared" si="3"/>
        <v>-0.516129032258065</v>
      </c>
      <c r="F80" s="288" t="str">
        <f t="shared" si="2"/>
        <v>是</v>
      </c>
    </row>
    <row r="81" ht="18.75" hidden="1" spans="1:6">
      <c r="A81" s="495" t="s">
        <v>266</v>
      </c>
      <c r="B81" s="316" t="s">
        <v>160</v>
      </c>
      <c r="C81" s="499"/>
      <c r="D81" s="500"/>
      <c r="E81" s="493" t="e">
        <f t="shared" si="3"/>
        <v>#DIV/0!</v>
      </c>
      <c r="F81" s="288" t="str">
        <f t="shared" si="2"/>
        <v>否</v>
      </c>
    </row>
    <row r="82" ht="18.75" hidden="1" spans="1:6">
      <c r="A82" s="495" t="s">
        <v>267</v>
      </c>
      <c r="B82" s="316" t="s">
        <v>268</v>
      </c>
      <c r="C82" s="499"/>
      <c r="D82" s="500"/>
      <c r="E82" s="493" t="e">
        <f t="shared" si="3"/>
        <v>#DIV/0!</v>
      </c>
      <c r="F82" s="288" t="str">
        <f t="shared" si="2"/>
        <v>否</v>
      </c>
    </row>
    <row r="83" ht="18.75" spans="1:6">
      <c r="A83" s="490" t="s">
        <v>269</v>
      </c>
      <c r="B83" s="312" t="s">
        <v>270</v>
      </c>
      <c r="C83" s="491">
        <v>50</v>
      </c>
      <c r="D83" s="492">
        <v>51</v>
      </c>
      <c r="E83" s="493">
        <f t="shared" si="3"/>
        <v>0.02</v>
      </c>
      <c r="F83" s="288" t="str">
        <f t="shared" si="2"/>
        <v>是</v>
      </c>
    </row>
    <row r="84" ht="18.75" spans="1:6">
      <c r="A84" s="495" t="s">
        <v>271</v>
      </c>
      <c r="B84" s="316" t="s">
        <v>142</v>
      </c>
      <c r="C84" s="499"/>
      <c r="D84" s="500">
        <v>1</v>
      </c>
      <c r="E84" s="498"/>
      <c r="F84" s="288" t="str">
        <f t="shared" si="2"/>
        <v>是</v>
      </c>
    </row>
    <row r="85" ht="18.75" hidden="1" spans="1:6">
      <c r="A85" s="495" t="s">
        <v>272</v>
      </c>
      <c r="B85" s="316" t="s">
        <v>144</v>
      </c>
      <c r="C85" s="496"/>
      <c r="D85" s="497"/>
      <c r="E85" s="493" t="e">
        <f t="shared" si="3"/>
        <v>#DIV/0!</v>
      </c>
      <c r="F85" s="288" t="str">
        <f t="shared" si="2"/>
        <v>否</v>
      </c>
    </row>
    <row r="86" ht="18.75" hidden="1" spans="1:6">
      <c r="A86" s="495" t="s">
        <v>273</v>
      </c>
      <c r="B86" s="316" t="s">
        <v>146</v>
      </c>
      <c r="C86" s="499"/>
      <c r="D86" s="500"/>
      <c r="E86" s="493" t="e">
        <f t="shared" si="3"/>
        <v>#DIV/0!</v>
      </c>
      <c r="F86" s="288" t="str">
        <f t="shared" si="2"/>
        <v>否</v>
      </c>
    </row>
    <row r="87" ht="18.75" spans="1:6">
      <c r="A87" s="495" t="s">
        <v>274</v>
      </c>
      <c r="B87" s="316" t="s">
        <v>275</v>
      </c>
      <c r="C87" s="499">
        <v>50</v>
      </c>
      <c r="D87" s="500">
        <v>50</v>
      </c>
      <c r="E87" s="498">
        <f t="shared" si="3"/>
        <v>0</v>
      </c>
      <c r="F87" s="288" t="str">
        <f t="shared" si="2"/>
        <v>是</v>
      </c>
    </row>
    <row r="88" ht="18.75" hidden="1" spans="1:6">
      <c r="A88" s="495" t="s">
        <v>276</v>
      </c>
      <c r="B88" s="316" t="s">
        <v>277</v>
      </c>
      <c r="C88" s="499"/>
      <c r="D88" s="500"/>
      <c r="E88" s="493" t="e">
        <f t="shared" si="3"/>
        <v>#DIV/0!</v>
      </c>
      <c r="F88" s="288" t="str">
        <f t="shared" si="2"/>
        <v>否</v>
      </c>
    </row>
    <row r="89" ht="18.75" hidden="1" spans="1:6">
      <c r="A89" s="495" t="s">
        <v>278</v>
      </c>
      <c r="B89" s="316" t="s">
        <v>243</v>
      </c>
      <c r="C89" s="499"/>
      <c r="D89" s="500"/>
      <c r="E89" s="493" t="e">
        <f t="shared" si="3"/>
        <v>#DIV/0!</v>
      </c>
      <c r="F89" s="288" t="str">
        <f t="shared" si="2"/>
        <v>否</v>
      </c>
    </row>
    <row r="90" ht="18.75" hidden="1" spans="1:6">
      <c r="A90" s="495" t="s">
        <v>279</v>
      </c>
      <c r="B90" s="316" t="s">
        <v>160</v>
      </c>
      <c r="C90" s="499"/>
      <c r="D90" s="500"/>
      <c r="E90" s="493" t="e">
        <f t="shared" si="3"/>
        <v>#DIV/0!</v>
      </c>
      <c r="F90" s="288" t="str">
        <f t="shared" si="2"/>
        <v>否</v>
      </c>
    </row>
    <row r="91" ht="18.75" hidden="1" spans="1:6">
      <c r="A91" s="495" t="s">
        <v>280</v>
      </c>
      <c r="B91" s="316" t="s">
        <v>281</v>
      </c>
      <c r="C91" s="499"/>
      <c r="D91" s="500"/>
      <c r="E91" s="493" t="e">
        <f t="shared" si="3"/>
        <v>#DIV/0!</v>
      </c>
      <c r="F91" s="288" t="str">
        <f t="shared" si="2"/>
        <v>否</v>
      </c>
    </row>
    <row r="92" ht="18.75" hidden="1" spans="1:6">
      <c r="A92" s="490" t="s">
        <v>282</v>
      </c>
      <c r="B92" s="312" t="s">
        <v>283</v>
      </c>
      <c r="C92" s="491"/>
      <c r="D92" s="492"/>
      <c r="E92" s="493" t="e">
        <f t="shared" si="3"/>
        <v>#DIV/0!</v>
      </c>
      <c r="F92" s="288" t="str">
        <f t="shared" si="2"/>
        <v>否</v>
      </c>
    </row>
    <row r="93" ht="18.75" hidden="1" spans="1:6">
      <c r="A93" s="495" t="s">
        <v>284</v>
      </c>
      <c r="B93" s="316" t="s">
        <v>142</v>
      </c>
      <c r="C93" s="499"/>
      <c r="D93" s="500"/>
      <c r="E93" s="493" t="e">
        <f t="shared" si="3"/>
        <v>#DIV/0!</v>
      </c>
      <c r="F93" s="288" t="str">
        <f t="shared" si="2"/>
        <v>否</v>
      </c>
    </row>
    <row r="94" ht="18.75" hidden="1" spans="1:6">
      <c r="A94" s="495" t="s">
        <v>285</v>
      </c>
      <c r="B94" s="316" t="s">
        <v>144</v>
      </c>
      <c r="C94" s="499"/>
      <c r="D94" s="500"/>
      <c r="E94" s="493" t="e">
        <f t="shared" si="3"/>
        <v>#DIV/0!</v>
      </c>
      <c r="F94" s="288" t="str">
        <f t="shared" si="2"/>
        <v>否</v>
      </c>
    </row>
    <row r="95" ht="18.75" hidden="1" spans="1:6">
      <c r="A95" s="495" t="s">
        <v>286</v>
      </c>
      <c r="B95" s="316" t="s">
        <v>146</v>
      </c>
      <c r="C95" s="499"/>
      <c r="D95" s="500"/>
      <c r="E95" s="493" t="e">
        <f t="shared" si="3"/>
        <v>#DIV/0!</v>
      </c>
      <c r="F95" s="288" t="str">
        <f t="shared" si="2"/>
        <v>否</v>
      </c>
    </row>
    <row r="96" ht="18.75" hidden="1" spans="1:6">
      <c r="A96" s="495" t="s">
        <v>287</v>
      </c>
      <c r="B96" s="316" t="s">
        <v>288</v>
      </c>
      <c r="C96" s="499"/>
      <c r="D96" s="500"/>
      <c r="E96" s="493" t="e">
        <f t="shared" si="3"/>
        <v>#DIV/0!</v>
      </c>
      <c r="F96" s="288" t="str">
        <f t="shared" si="2"/>
        <v>否</v>
      </c>
    </row>
    <row r="97" ht="18.75" hidden="1" spans="1:6">
      <c r="A97" s="495" t="s">
        <v>289</v>
      </c>
      <c r="B97" s="316" t="s">
        <v>290</v>
      </c>
      <c r="C97" s="499"/>
      <c r="D97" s="500"/>
      <c r="E97" s="493" t="e">
        <f t="shared" si="3"/>
        <v>#DIV/0!</v>
      </c>
      <c r="F97" s="288" t="str">
        <f t="shared" si="2"/>
        <v>否</v>
      </c>
    </row>
    <row r="98" ht="18.75" hidden="1" spans="1:6">
      <c r="A98" s="495" t="s">
        <v>291</v>
      </c>
      <c r="B98" s="316" t="s">
        <v>243</v>
      </c>
      <c r="C98" s="499"/>
      <c r="D98" s="500"/>
      <c r="E98" s="493" t="e">
        <f t="shared" si="3"/>
        <v>#DIV/0!</v>
      </c>
      <c r="F98" s="288" t="str">
        <f t="shared" si="2"/>
        <v>否</v>
      </c>
    </row>
    <row r="99" ht="18.75" hidden="1" spans="1:6">
      <c r="A99" s="495" t="s">
        <v>292</v>
      </c>
      <c r="B99" s="316" t="s">
        <v>293</v>
      </c>
      <c r="C99" s="499"/>
      <c r="D99" s="500"/>
      <c r="E99" s="493" t="e">
        <f t="shared" si="3"/>
        <v>#DIV/0!</v>
      </c>
      <c r="F99" s="288" t="str">
        <f t="shared" si="2"/>
        <v>否</v>
      </c>
    </row>
    <row r="100" ht="18.75" hidden="1" spans="1:6">
      <c r="A100" s="495" t="s">
        <v>294</v>
      </c>
      <c r="B100" s="316" t="s">
        <v>295</v>
      </c>
      <c r="C100" s="499"/>
      <c r="D100" s="500"/>
      <c r="E100" s="493" t="e">
        <f t="shared" si="3"/>
        <v>#DIV/0!</v>
      </c>
      <c r="F100" s="288" t="str">
        <f t="shared" si="2"/>
        <v>否</v>
      </c>
    </row>
    <row r="101" ht="18.75" hidden="1" spans="1:6">
      <c r="A101" s="495" t="s">
        <v>296</v>
      </c>
      <c r="B101" s="316" t="s">
        <v>297</v>
      </c>
      <c r="C101" s="499"/>
      <c r="D101" s="500"/>
      <c r="E101" s="493" t="e">
        <f t="shared" si="3"/>
        <v>#DIV/0!</v>
      </c>
      <c r="F101" s="288" t="str">
        <f t="shared" si="2"/>
        <v>否</v>
      </c>
    </row>
    <row r="102" ht="18.75" hidden="1" spans="1:6">
      <c r="A102" s="495" t="s">
        <v>298</v>
      </c>
      <c r="B102" s="316" t="s">
        <v>299</v>
      </c>
      <c r="C102" s="499"/>
      <c r="D102" s="500"/>
      <c r="E102" s="493" t="e">
        <f t="shared" si="3"/>
        <v>#DIV/0!</v>
      </c>
      <c r="F102" s="288" t="str">
        <f t="shared" si="2"/>
        <v>否</v>
      </c>
    </row>
    <row r="103" ht="18.75" hidden="1" spans="1:6">
      <c r="A103" s="495" t="s">
        <v>300</v>
      </c>
      <c r="B103" s="316" t="s">
        <v>160</v>
      </c>
      <c r="C103" s="499"/>
      <c r="D103" s="500"/>
      <c r="E103" s="493" t="e">
        <f t="shared" si="3"/>
        <v>#DIV/0!</v>
      </c>
      <c r="F103" s="288" t="str">
        <f t="shared" si="2"/>
        <v>否</v>
      </c>
    </row>
    <row r="104" ht="18.75" hidden="1" spans="1:6">
      <c r="A104" s="495" t="s">
        <v>301</v>
      </c>
      <c r="B104" s="316" t="s">
        <v>302</v>
      </c>
      <c r="C104" s="499"/>
      <c r="D104" s="500"/>
      <c r="E104" s="493" t="e">
        <f t="shared" si="3"/>
        <v>#DIV/0!</v>
      </c>
      <c r="F104" s="288" t="str">
        <f t="shared" si="2"/>
        <v>否</v>
      </c>
    </row>
    <row r="105" ht="18.75" hidden="1" spans="1:6">
      <c r="A105" s="490" t="s">
        <v>303</v>
      </c>
      <c r="B105" s="312" t="s">
        <v>304</v>
      </c>
      <c r="C105" s="491"/>
      <c r="D105" s="492"/>
      <c r="E105" s="493" t="e">
        <f t="shared" si="3"/>
        <v>#DIV/0!</v>
      </c>
      <c r="F105" s="288" t="str">
        <f t="shared" si="2"/>
        <v>否</v>
      </c>
    </row>
    <row r="106" ht="18.75" hidden="1" spans="1:6">
      <c r="A106" s="495" t="s">
        <v>305</v>
      </c>
      <c r="B106" s="316" t="s">
        <v>142</v>
      </c>
      <c r="C106" s="499"/>
      <c r="D106" s="500"/>
      <c r="E106" s="493" t="e">
        <f t="shared" si="3"/>
        <v>#DIV/0!</v>
      </c>
      <c r="F106" s="288" t="str">
        <f t="shared" si="2"/>
        <v>否</v>
      </c>
    </row>
    <row r="107" ht="18.75" hidden="1" spans="1:6">
      <c r="A107" s="495" t="s">
        <v>306</v>
      </c>
      <c r="B107" s="316" t="s">
        <v>144</v>
      </c>
      <c r="C107" s="499"/>
      <c r="D107" s="500"/>
      <c r="E107" s="493" t="e">
        <f t="shared" si="3"/>
        <v>#DIV/0!</v>
      </c>
      <c r="F107" s="288" t="str">
        <f t="shared" si="2"/>
        <v>否</v>
      </c>
    </row>
    <row r="108" ht="18.75" hidden="1" spans="1:6">
      <c r="A108" s="495" t="s">
        <v>307</v>
      </c>
      <c r="B108" s="316" t="s">
        <v>146</v>
      </c>
      <c r="C108" s="499"/>
      <c r="D108" s="500"/>
      <c r="E108" s="493" t="e">
        <f t="shared" si="3"/>
        <v>#DIV/0!</v>
      </c>
      <c r="F108" s="288" t="str">
        <f t="shared" si="2"/>
        <v>否</v>
      </c>
    </row>
    <row r="109" ht="18.75" hidden="1" spans="1:6">
      <c r="A109" s="495" t="s">
        <v>308</v>
      </c>
      <c r="B109" s="316" t="s">
        <v>309</v>
      </c>
      <c r="C109" s="499"/>
      <c r="D109" s="500"/>
      <c r="E109" s="493" t="e">
        <f t="shared" si="3"/>
        <v>#DIV/0!</v>
      </c>
      <c r="F109" s="288" t="str">
        <f t="shared" si="2"/>
        <v>否</v>
      </c>
    </row>
    <row r="110" ht="18.75" hidden="1" spans="1:6">
      <c r="A110" s="495" t="s">
        <v>310</v>
      </c>
      <c r="B110" s="316" t="s">
        <v>311</v>
      </c>
      <c r="C110" s="499"/>
      <c r="D110" s="500"/>
      <c r="E110" s="493" t="e">
        <f t="shared" si="3"/>
        <v>#DIV/0!</v>
      </c>
      <c r="F110" s="288" t="str">
        <f t="shared" si="2"/>
        <v>否</v>
      </c>
    </row>
    <row r="111" ht="18.75" hidden="1" spans="1:6">
      <c r="A111" s="495" t="s">
        <v>312</v>
      </c>
      <c r="B111" s="316" t="s">
        <v>313</v>
      </c>
      <c r="C111" s="499"/>
      <c r="D111" s="500"/>
      <c r="E111" s="493" t="e">
        <f t="shared" si="3"/>
        <v>#DIV/0!</v>
      </c>
      <c r="F111" s="288" t="str">
        <f t="shared" si="2"/>
        <v>否</v>
      </c>
    </row>
    <row r="112" ht="24" hidden="1" customHeight="1" spans="1:6">
      <c r="A112" s="495" t="s">
        <v>314</v>
      </c>
      <c r="B112" s="316" t="s">
        <v>315</v>
      </c>
      <c r="C112" s="499"/>
      <c r="D112" s="500"/>
      <c r="E112" s="493" t="e">
        <f t="shared" si="3"/>
        <v>#DIV/0!</v>
      </c>
      <c r="F112" s="288" t="str">
        <f t="shared" si="2"/>
        <v>否</v>
      </c>
    </row>
    <row r="113" ht="18.75" hidden="1" spans="1:6">
      <c r="A113" s="495" t="s">
        <v>316</v>
      </c>
      <c r="B113" s="316" t="s">
        <v>160</v>
      </c>
      <c r="C113" s="499"/>
      <c r="D113" s="500"/>
      <c r="E113" s="493" t="e">
        <f t="shared" si="3"/>
        <v>#DIV/0!</v>
      </c>
      <c r="F113" s="288" t="str">
        <f t="shared" si="2"/>
        <v>否</v>
      </c>
    </row>
    <row r="114" ht="18.75" hidden="1" spans="1:6">
      <c r="A114" s="495" t="s">
        <v>317</v>
      </c>
      <c r="B114" s="316" t="s">
        <v>318</v>
      </c>
      <c r="C114" s="499"/>
      <c r="D114" s="500"/>
      <c r="E114" s="493" t="e">
        <f t="shared" si="3"/>
        <v>#DIV/0!</v>
      </c>
      <c r="F114" s="288" t="str">
        <f t="shared" si="2"/>
        <v>否</v>
      </c>
    </row>
    <row r="115" ht="18.75" spans="1:6">
      <c r="A115" s="490" t="s">
        <v>319</v>
      </c>
      <c r="B115" s="312" t="s">
        <v>320</v>
      </c>
      <c r="C115" s="491">
        <v>1648</v>
      </c>
      <c r="D115" s="492">
        <v>1876</v>
      </c>
      <c r="E115" s="493">
        <f t="shared" si="3"/>
        <v>0.138349514563107</v>
      </c>
      <c r="F115" s="288" t="str">
        <f t="shared" si="2"/>
        <v>是</v>
      </c>
    </row>
    <row r="116" ht="18.75" spans="1:6">
      <c r="A116" s="495" t="s">
        <v>321</v>
      </c>
      <c r="B116" s="316" t="s">
        <v>142</v>
      </c>
      <c r="C116" s="497">
        <v>1445</v>
      </c>
      <c r="D116" s="497">
        <v>1466</v>
      </c>
      <c r="E116" s="498">
        <f t="shared" si="3"/>
        <v>0.0145328719723183</v>
      </c>
      <c r="F116" s="288" t="str">
        <f t="shared" si="2"/>
        <v>是</v>
      </c>
    </row>
    <row r="117" ht="18.75" spans="1:6">
      <c r="A117" s="495" t="s">
        <v>322</v>
      </c>
      <c r="B117" s="316" t="s">
        <v>144</v>
      </c>
      <c r="C117" s="497">
        <v>184</v>
      </c>
      <c r="D117" s="497">
        <v>410</v>
      </c>
      <c r="E117" s="498">
        <f t="shared" si="3"/>
        <v>1.22826086956522</v>
      </c>
      <c r="F117" s="288" t="str">
        <f t="shared" si="2"/>
        <v>是</v>
      </c>
    </row>
    <row r="118" ht="18.75" hidden="1" spans="1:6">
      <c r="A118" s="495" t="s">
        <v>323</v>
      </c>
      <c r="B118" s="316" t="s">
        <v>146</v>
      </c>
      <c r="C118" s="500">
        <v>0</v>
      </c>
      <c r="D118" s="500"/>
      <c r="E118" s="493" t="e">
        <f t="shared" si="3"/>
        <v>#DIV/0!</v>
      </c>
      <c r="F118" s="288" t="str">
        <f t="shared" si="2"/>
        <v>否</v>
      </c>
    </row>
    <row r="119" ht="18.75" spans="1:6">
      <c r="A119" s="495" t="s">
        <v>324</v>
      </c>
      <c r="B119" s="316" t="s">
        <v>325</v>
      </c>
      <c r="C119" s="497">
        <v>19</v>
      </c>
      <c r="D119" s="497"/>
      <c r="E119" s="498">
        <f t="shared" si="3"/>
        <v>-1</v>
      </c>
      <c r="F119" s="288" t="str">
        <f t="shared" si="2"/>
        <v>是</v>
      </c>
    </row>
    <row r="120" ht="18.75" hidden="1" spans="1:6">
      <c r="A120" s="495" t="s">
        <v>326</v>
      </c>
      <c r="B120" s="316" t="s">
        <v>327</v>
      </c>
      <c r="C120" s="499">
        <v>0</v>
      </c>
      <c r="D120" s="500"/>
      <c r="E120" s="493" t="e">
        <f t="shared" si="3"/>
        <v>#DIV/0!</v>
      </c>
      <c r="F120" s="288" t="str">
        <f t="shared" si="2"/>
        <v>否</v>
      </c>
    </row>
    <row r="121" ht="18.75" hidden="1" spans="1:6">
      <c r="A121" s="495" t="s">
        <v>328</v>
      </c>
      <c r="B121" s="316" t="s">
        <v>329</v>
      </c>
      <c r="C121" s="499">
        <v>0</v>
      </c>
      <c r="D121" s="500"/>
      <c r="E121" s="493" t="e">
        <f t="shared" si="3"/>
        <v>#DIV/0!</v>
      </c>
      <c r="F121" s="288" t="str">
        <f t="shared" si="2"/>
        <v>否</v>
      </c>
    </row>
    <row r="122" ht="18.75" hidden="1" spans="1:6">
      <c r="A122" s="495" t="s">
        <v>330</v>
      </c>
      <c r="B122" s="316" t="s">
        <v>160</v>
      </c>
      <c r="C122" s="499">
        <v>0</v>
      </c>
      <c r="D122" s="500"/>
      <c r="E122" s="493" t="e">
        <f t="shared" si="3"/>
        <v>#DIV/0!</v>
      </c>
      <c r="F122" s="288" t="str">
        <f t="shared" si="2"/>
        <v>否</v>
      </c>
    </row>
    <row r="123" ht="18.75" hidden="1" spans="1:6">
      <c r="A123" s="495" t="s">
        <v>331</v>
      </c>
      <c r="B123" s="316" t="s">
        <v>332</v>
      </c>
      <c r="C123" s="499">
        <v>0</v>
      </c>
      <c r="D123" s="500"/>
      <c r="E123" s="493" t="e">
        <f t="shared" si="3"/>
        <v>#DIV/0!</v>
      </c>
      <c r="F123" s="288" t="str">
        <f t="shared" si="2"/>
        <v>否</v>
      </c>
    </row>
    <row r="124" ht="18.75" spans="1:6">
      <c r="A124" s="490" t="s">
        <v>333</v>
      </c>
      <c r="B124" s="312" t="s">
        <v>334</v>
      </c>
      <c r="C124" s="491">
        <v>291</v>
      </c>
      <c r="D124" s="492">
        <v>310</v>
      </c>
      <c r="E124" s="493">
        <f t="shared" si="3"/>
        <v>0.0652920962199313</v>
      </c>
      <c r="F124" s="288" t="str">
        <f t="shared" si="2"/>
        <v>是</v>
      </c>
    </row>
    <row r="125" ht="18.75" spans="1:6">
      <c r="A125" s="495" t="s">
        <v>335</v>
      </c>
      <c r="B125" s="316" t="s">
        <v>142</v>
      </c>
      <c r="C125" s="496">
        <v>122</v>
      </c>
      <c r="D125" s="497">
        <v>117</v>
      </c>
      <c r="E125" s="498">
        <f t="shared" si="3"/>
        <v>-0.040983606557377</v>
      </c>
      <c r="F125" s="288" t="str">
        <f t="shared" si="2"/>
        <v>是</v>
      </c>
    </row>
    <row r="126" ht="18.75" spans="1:6">
      <c r="A126" s="495" t="s">
        <v>336</v>
      </c>
      <c r="B126" s="316" t="s">
        <v>144</v>
      </c>
      <c r="C126" s="499">
        <v>82</v>
      </c>
      <c r="D126" s="500"/>
      <c r="E126" s="498">
        <f t="shared" si="3"/>
        <v>-1</v>
      </c>
      <c r="F126" s="288" t="str">
        <f t="shared" si="2"/>
        <v>是</v>
      </c>
    </row>
    <row r="127" ht="18.75" hidden="1" spans="1:6">
      <c r="A127" s="495" t="s">
        <v>337</v>
      </c>
      <c r="B127" s="316" t="s">
        <v>146</v>
      </c>
      <c r="C127" s="499">
        <v>0</v>
      </c>
      <c r="D127" s="500"/>
      <c r="E127" s="493" t="e">
        <f t="shared" si="3"/>
        <v>#DIV/0!</v>
      </c>
      <c r="F127" s="288" t="str">
        <f t="shared" si="2"/>
        <v>否</v>
      </c>
    </row>
    <row r="128" ht="18.75" hidden="1" spans="1:6">
      <c r="A128" s="495" t="s">
        <v>338</v>
      </c>
      <c r="B128" s="316" t="s">
        <v>339</v>
      </c>
      <c r="C128" s="499">
        <v>0</v>
      </c>
      <c r="D128" s="500"/>
      <c r="E128" s="493" t="e">
        <f t="shared" si="3"/>
        <v>#DIV/0!</v>
      </c>
      <c r="F128" s="288" t="str">
        <f t="shared" si="2"/>
        <v>否</v>
      </c>
    </row>
    <row r="129" ht="18.75" hidden="1" spans="1:6">
      <c r="A129" s="495" t="s">
        <v>340</v>
      </c>
      <c r="B129" s="316" t="s">
        <v>341</v>
      </c>
      <c r="C129" s="499">
        <v>0</v>
      </c>
      <c r="D129" s="500"/>
      <c r="E129" s="493" t="e">
        <f t="shared" si="3"/>
        <v>#DIV/0!</v>
      </c>
      <c r="F129" s="288" t="str">
        <f t="shared" si="2"/>
        <v>否</v>
      </c>
    </row>
    <row r="130" ht="18.75" hidden="1" spans="1:6">
      <c r="A130" s="495" t="s">
        <v>342</v>
      </c>
      <c r="B130" s="316" t="s">
        <v>343</v>
      </c>
      <c r="C130" s="499">
        <v>0</v>
      </c>
      <c r="D130" s="500"/>
      <c r="E130" s="493" t="e">
        <f t="shared" si="3"/>
        <v>#DIV/0!</v>
      </c>
      <c r="F130" s="288" t="str">
        <f t="shared" si="2"/>
        <v>否</v>
      </c>
    </row>
    <row r="131" ht="18.75" hidden="1" spans="1:6">
      <c r="A131" s="495" t="s">
        <v>344</v>
      </c>
      <c r="B131" s="316" t="s">
        <v>345</v>
      </c>
      <c r="C131" s="499">
        <v>0</v>
      </c>
      <c r="D131" s="500"/>
      <c r="E131" s="493" t="e">
        <f t="shared" si="3"/>
        <v>#DIV/0!</v>
      </c>
      <c r="F131" s="288" t="str">
        <f t="shared" si="2"/>
        <v>否</v>
      </c>
    </row>
    <row r="132" ht="18.75" spans="1:6">
      <c r="A132" s="495" t="s">
        <v>346</v>
      </c>
      <c r="B132" s="316" t="s">
        <v>347</v>
      </c>
      <c r="C132" s="499">
        <v>87</v>
      </c>
      <c r="D132" s="500">
        <v>193</v>
      </c>
      <c r="E132" s="498">
        <f t="shared" si="3"/>
        <v>1.2183908045977</v>
      </c>
      <c r="F132" s="288" t="str">
        <f t="shared" ref="F132:F195" si="4">IF(LEN(A132)=3,"是",IF(B132&lt;&gt;"",IF(SUM(C132:D132)&lt;&gt;0,"是","否"),"是"))</f>
        <v>是</v>
      </c>
    </row>
    <row r="133" ht="18.75" hidden="1" spans="1:6">
      <c r="A133" s="495" t="s">
        <v>348</v>
      </c>
      <c r="B133" s="316" t="s">
        <v>160</v>
      </c>
      <c r="C133" s="499">
        <v>0</v>
      </c>
      <c r="D133" s="500"/>
      <c r="E133" s="493" t="e">
        <f t="shared" ref="E133:E196" si="5">(D133-C133)/C133</f>
        <v>#DIV/0!</v>
      </c>
      <c r="F133" s="288" t="str">
        <f t="shared" si="4"/>
        <v>否</v>
      </c>
    </row>
    <row r="134" ht="18.75" hidden="1" spans="1:6">
      <c r="A134" s="495" t="s">
        <v>349</v>
      </c>
      <c r="B134" s="316" t="s">
        <v>350</v>
      </c>
      <c r="C134" s="496">
        <v>0</v>
      </c>
      <c r="D134" s="497"/>
      <c r="E134" s="493" t="e">
        <f t="shared" si="5"/>
        <v>#DIV/0!</v>
      </c>
      <c r="F134" s="288" t="str">
        <f t="shared" si="4"/>
        <v>否</v>
      </c>
    </row>
    <row r="135" ht="18.75" spans="1:6">
      <c r="A135" s="490" t="s">
        <v>351</v>
      </c>
      <c r="B135" s="312" t="s">
        <v>352</v>
      </c>
      <c r="C135" s="491">
        <v>25</v>
      </c>
      <c r="D135" s="492"/>
      <c r="E135" s="493">
        <f t="shared" si="5"/>
        <v>-1</v>
      </c>
      <c r="F135" s="288" t="str">
        <f t="shared" si="4"/>
        <v>是</v>
      </c>
    </row>
    <row r="136" ht="18.75" hidden="1" spans="1:6">
      <c r="A136" s="495" t="s">
        <v>353</v>
      </c>
      <c r="B136" s="316" t="s">
        <v>142</v>
      </c>
      <c r="C136" s="499"/>
      <c r="D136" s="500"/>
      <c r="E136" s="493" t="e">
        <f t="shared" si="5"/>
        <v>#DIV/0!</v>
      </c>
      <c r="F136" s="288" t="str">
        <f t="shared" si="4"/>
        <v>否</v>
      </c>
    </row>
    <row r="137" ht="18.75" hidden="1" spans="1:6">
      <c r="A137" s="495" t="s">
        <v>354</v>
      </c>
      <c r="B137" s="316" t="s">
        <v>144</v>
      </c>
      <c r="C137" s="499"/>
      <c r="D137" s="500"/>
      <c r="E137" s="493" t="e">
        <f t="shared" si="5"/>
        <v>#DIV/0!</v>
      </c>
      <c r="F137" s="288" t="str">
        <f t="shared" si="4"/>
        <v>否</v>
      </c>
    </row>
    <row r="138" ht="18.75" hidden="1" spans="1:6">
      <c r="A138" s="495" t="s">
        <v>355</v>
      </c>
      <c r="B138" s="316" t="s">
        <v>146</v>
      </c>
      <c r="C138" s="499"/>
      <c r="D138" s="500"/>
      <c r="E138" s="493" t="e">
        <f t="shared" si="5"/>
        <v>#DIV/0!</v>
      </c>
      <c r="F138" s="288" t="str">
        <f t="shared" si="4"/>
        <v>否</v>
      </c>
    </row>
    <row r="139" ht="18.75" hidden="1" spans="1:6">
      <c r="A139" s="495" t="s">
        <v>356</v>
      </c>
      <c r="B139" s="316" t="s">
        <v>357</v>
      </c>
      <c r="C139" s="499"/>
      <c r="D139" s="500"/>
      <c r="E139" s="493" t="e">
        <f t="shared" si="5"/>
        <v>#DIV/0!</v>
      </c>
      <c r="F139" s="288" t="str">
        <f t="shared" si="4"/>
        <v>否</v>
      </c>
    </row>
    <row r="140" ht="18.75" hidden="1" spans="1:6">
      <c r="A140" s="495" t="s">
        <v>358</v>
      </c>
      <c r="B140" s="316" t="s">
        <v>359</v>
      </c>
      <c r="C140" s="499"/>
      <c r="D140" s="500"/>
      <c r="E140" s="493" t="e">
        <f t="shared" si="5"/>
        <v>#DIV/0!</v>
      </c>
      <c r="F140" s="288" t="str">
        <f t="shared" si="4"/>
        <v>否</v>
      </c>
    </row>
    <row r="141" ht="18.75" hidden="1" spans="1:6">
      <c r="A141" s="495" t="s">
        <v>360</v>
      </c>
      <c r="B141" s="316" t="s">
        <v>361</v>
      </c>
      <c r="C141" s="499"/>
      <c r="D141" s="500"/>
      <c r="E141" s="493" t="e">
        <f t="shared" si="5"/>
        <v>#DIV/0!</v>
      </c>
      <c r="F141" s="288" t="str">
        <f t="shared" si="4"/>
        <v>否</v>
      </c>
    </row>
    <row r="142" ht="18.75" hidden="1" spans="1:6">
      <c r="A142" s="495" t="s">
        <v>362</v>
      </c>
      <c r="B142" s="316" t="s">
        <v>363</v>
      </c>
      <c r="C142" s="499"/>
      <c r="D142" s="500"/>
      <c r="E142" s="493" t="e">
        <f t="shared" si="5"/>
        <v>#DIV/0!</v>
      </c>
      <c r="F142" s="288" t="str">
        <f t="shared" si="4"/>
        <v>否</v>
      </c>
    </row>
    <row r="143" ht="18.75" spans="1:6">
      <c r="A143" s="495" t="s">
        <v>364</v>
      </c>
      <c r="B143" s="316" t="s">
        <v>365</v>
      </c>
      <c r="C143" s="499">
        <v>25</v>
      </c>
      <c r="D143" s="500"/>
      <c r="E143" s="498">
        <f t="shared" si="5"/>
        <v>-1</v>
      </c>
      <c r="F143" s="288" t="str">
        <f t="shared" si="4"/>
        <v>是</v>
      </c>
    </row>
    <row r="144" ht="18.75" hidden="1" spans="1:6">
      <c r="A144" s="495" t="s">
        <v>366</v>
      </c>
      <c r="B144" s="316" t="s">
        <v>367</v>
      </c>
      <c r="C144" s="499"/>
      <c r="D144" s="500"/>
      <c r="E144" s="493" t="e">
        <f t="shared" si="5"/>
        <v>#DIV/0!</v>
      </c>
      <c r="F144" s="288" t="str">
        <f t="shared" si="4"/>
        <v>否</v>
      </c>
    </row>
    <row r="145" ht="18.75" hidden="1" spans="1:6">
      <c r="A145" s="495" t="s">
        <v>368</v>
      </c>
      <c r="B145" s="316" t="s">
        <v>369</v>
      </c>
      <c r="C145" s="499"/>
      <c r="D145" s="500"/>
      <c r="E145" s="493" t="e">
        <f t="shared" si="5"/>
        <v>#DIV/0!</v>
      </c>
      <c r="F145" s="288" t="str">
        <f t="shared" si="4"/>
        <v>否</v>
      </c>
    </row>
    <row r="146" ht="18.75" hidden="1" spans="1:6">
      <c r="A146" s="495" t="s">
        <v>370</v>
      </c>
      <c r="B146" s="316" t="s">
        <v>160</v>
      </c>
      <c r="C146" s="499"/>
      <c r="D146" s="500"/>
      <c r="E146" s="493" t="e">
        <f t="shared" si="5"/>
        <v>#DIV/0!</v>
      </c>
      <c r="F146" s="288" t="str">
        <f t="shared" si="4"/>
        <v>否</v>
      </c>
    </row>
    <row r="147" ht="18.75" hidden="1" spans="1:6">
      <c r="A147" s="495" t="s">
        <v>371</v>
      </c>
      <c r="B147" s="316" t="s">
        <v>372</v>
      </c>
      <c r="C147" s="499"/>
      <c r="D147" s="500"/>
      <c r="E147" s="493" t="e">
        <f t="shared" si="5"/>
        <v>#DIV/0!</v>
      </c>
      <c r="F147" s="288" t="str">
        <f t="shared" si="4"/>
        <v>否</v>
      </c>
    </row>
    <row r="148" ht="18.75" spans="1:6">
      <c r="A148" s="490" t="s">
        <v>373</v>
      </c>
      <c r="B148" s="312" t="s">
        <v>374</v>
      </c>
      <c r="C148" s="491">
        <v>158</v>
      </c>
      <c r="D148" s="492">
        <v>125</v>
      </c>
      <c r="E148" s="493">
        <f t="shared" si="5"/>
        <v>-0.208860759493671</v>
      </c>
      <c r="F148" s="288" t="str">
        <f t="shared" si="4"/>
        <v>是</v>
      </c>
    </row>
    <row r="149" ht="18.75" spans="1:6">
      <c r="A149" s="495" t="s">
        <v>375</v>
      </c>
      <c r="B149" s="316" t="s">
        <v>142</v>
      </c>
      <c r="C149" s="496">
        <v>144</v>
      </c>
      <c r="D149" s="497">
        <v>125</v>
      </c>
      <c r="E149" s="498">
        <f t="shared" si="5"/>
        <v>-0.131944444444444</v>
      </c>
      <c r="F149" s="288" t="str">
        <f t="shared" si="4"/>
        <v>是</v>
      </c>
    </row>
    <row r="150" ht="18.75" spans="1:6">
      <c r="A150" s="495" t="s">
        <v>376</v>
      </c>
      <c r="B150" s="316" t="s">
        <v>144</v>
      </c>
      <c r="C150" s="496">
        <v>10</v>
      </c>
      <c r="D150" s="497"/>
      <c r="E150" s="498">
        <f t="shared" si="5"/>
        <v>-1</v>
      </c>
      <c r="F150" s="288" t="str">
        <f t="shared" si="4"/>
        <v>是</v>
      </c>
    </row>
    <row r="151" ht="18.75" hidden="1" spans="1:6">
      <c r="A151" s="495" t="s">
        <v>377</v>
      </c>
      <c r="B151" s="316" t="s">
        <v>146</v>
      </c>
      <c r="C151" s="499">
        <v>0</v>
      </c>
      <c r="D151" s="500"/>
      <c r="E151" s="493" t="e">
        <f t="shared" si="5"/>
        <v>#DIV/0!</v>
      </c>
      <c r="F151" s="288" t="str">
        <f t="shared" si="4"/>
        <v>否</v>
      </c>
    </row>
    <row r="152" ht="18.75" spans="1:6">
      <c r="A152" s="495" t="s">
        <v>378</v>
      </c>
      <c r="B152" s="316" t="s">
        <v>379</v>
      </c>
      <c r="C152" s="499">
        <v>4</v>
      </c>
      <c r="D152" s="500"/>
      <c r="E152" s="498">
        <f t="shared" si="5"/>
        <v>-1</v>
      </c>
      <c r="F152" s="288" t="str">
        <f t="shared" si="4"/>
        <v>是</v>
      </c>
    </row>
    <row r="153" ht="18.75" hidden="1" spans="1:6">
      <c r="A153" s="495" t="s">
        <v>380</v>
      </c>
      <c r="B153" s="316" t="s">
        <v>160</v>
      </c>
      <c r="C153" s="499">
        <v>0</v>
      </c>
      <c r="D153" s="500"/>
      <c r="E153" s="493" t="e">
        <f t="shared" si="5"/>
        <v>#DIV/0!</v>
      </c>
      <c r="F153" s="288" t="str">
        <f t="shared" si="4"/>
        <v>否</v>
      </c>
    </row>
    <row r="154" ht="18.75" hidden="1" spans="1:6">
      <c r="A154" s="495" t="s">
        <v>381</v>
      </c>
      <c r="B154" s="316" t="s">
        <v>382</v>
      </c>
      <c r="C154" s="499">
        <v>0</v>
      </c>
      <c r="D154" s="500"/>
      <c r="E154" s="493" t="e">
        <f t="shared" si="5"/>
        <v>#DIV/0!</v>
      </c>
      <c r="F154" s="288" t="str">
        <f t="shared" si="4"/>
        <v>否</v>
      </c>
    </row>
    <row r="155" ht="18.75" hidden="1" spans="1:6">
      <c r="A155" s="490" t="s">
        <v>383</v>
      </c>
      <c r="B155" s="312" t="s">
        <v>384</v>
      </c>
      <c r="C155" s="491"/>
      <c r="D155" s="492"/>
      <c r="E155" s="493" t="e">
        <f t="shared" si="5"/>
        <v>#DIV/0!</v>
      </c>
      <c r="F155" s="288" t="str">
        <f t="shared" si="4"/>
        <v>否</v>
      </c>
    </row>
    <row r="156" ht="18.75" hidden="1" spans="1:6">
      <c r="A156" s="495" t="s">
        <v>385</v>
      </c>
      <c r="B156" s="316" t="s">
        <v>142</v>
      </c>
      <c r="C156" s="499"/>
      <c r="D156" s="500"/>
      <c r="E156" s="493" t="e">
        <f t="shared" si="5"/>
        <v>#DIV/0!</v>
      </c>
      <c r="F156" s="288" t="str">
        <f t="shared" si="4"/>
        <v>否</v>
      </c>
    </row>
    <row r="157" ht="18.75" hidden="1" spans="1:6">
      <c r="A157" s="495" t="s">
        <v>386</v>
      </c>
      <c r="B157" s="316" t="s">
        <v>144</v>
      </c>
      <c r="C157" s="499"/>
      <c r="D157" s="500"/>
      <c r="E157" s="493" t="e">
        <f t="shared" si="5"/>
        <v>#DIV/0!</v>
      </c>
      <c r="F157" s="288" t="str">
        <f t="shared" si="4"/>
        <v>否</v>
      </c>
    </row>
    <row r="158" ht="18.75" hidden="1" spans="1:6">
      <c r="A158" s="495" t="s">
        <v>387</v>
      </c>
      <c r="B158" s="316" t="s">
        <v>146</v>
      </c>
      <c r="C158" s="499"/>
      <c r="D158" s="500"/>
      <c r="E158" s="493" t="e">
        <f t="shared" si="5"/>
        <v>#DIV/0!</v>
      </c>
      <c r="F158" s="288" t="str">
        <f t="shared" si="4"/>
        <v>否</v>
      </c>
    </row>
    <row r="159" ht="18.75" hidden="1" spans="1:6">
      <c r="A159" s="495" t="s">
        <v>388</v>
      </c>
      <c r="B159" s="316" t="s">
        <v>389</v>
      </c>
      <c r="C159" s="499"/>
      <c r="D159" s="500"/>
      <c r="E159" s="493" t="e">
        <f t="shared" si="5"/>
        <v>#DIV/0!</v>
      </c>
      <c r="F159" s="288" t="str">
        <f t="shared" si="4"/>
        <v>否</v>
      </c>
    </row>
    <row r="160" ht="18.75" hidden="1" spans="1:6">
      <c r="A160" s="495" t="s">
        <v>390</v>
      </c>
      <c r="B160" s="316" t="s">
        <v>391</v>
      </c>
      <c r="C160" s="499"/>
      <c r="D160" s="500"/>
      <c r="E160" s="493" t="e">
        <f t="shared" si="5"/>
        <v>#DIV/0!</v>
      </c>
      <c r="F160" s="288" t="str">
        <f t="shared" si="4"/>
        <v>否</v>
      </c>
    </row>
    <row r="161" ht="18.75" hidden="1" spans="1:6">
      <c r="A161" s="495" t="s">
        <v>392</v>
      </c>
      <c r="B161" s="316" t="s">
        <v>160</v>
      </c>
      <c r="C161" s="499"/>
      <c r="D161" s="500"/>
      <c r="E161" s="493" t="e">
        <f t="shared" si="5"/>
        <v>#DIV/0!</v>
      </c>
      <c r="F161" s="288" t="str">
        <f t="shared" si="4"/>
        <v>否</v>
      </c>
    </row>
    <row r="162" ht="18.75" hidden="1" spans="1:6">
      <c r="A162" s="495" t="s">
        <v>393</v>
      </c>
      <c r="B162" s="316" t="s">
        <v>394</v>
      </c>
      <c r="C162" s="499"/>
      <c r="D162" s="500"/>
      <c r="E162" s="493" t="e">
        <f t="shared" si="5"/>
        <v>#DIV/0!</v>
      </c>
      <c r="F162" s="288" t="str">
        <f t="shared" si="4"/>
        <v>否</v>
      </c>
    </row>
    <row r="163" ht="18.75" spans="1:6">
      <c r="A163" s="490" t="s">
        <v>395</v>
      </c>
      <c r="B163" s="312" t="s">
        <v>396</v>
      </c>
      <c r="C163" s="491">
        <v>119</v>
      </c>
      <c r="D163" s="492">
        <v>114</v>
      </c>
      <c r="E163" s="493">
        <f t="shared" si="5"/>
        <v>-0.0420168067226891</v>
      </c>
      <c r="F163" s="288" t="str">
        <f t="shared" si="4"/>
        <v>是</v>
      </c>
    </row>
    <row r="164" ht="18.75" hidden="1" spans="1:6">
      <c r="A164" s="495" t="s">
        <v>397</v>
      </c>
      <c r="B164" s="316" t="s">
        <v>142</v>
      </c>
      <c r="C164" s="496"/>
      <c r="D164" s="497"/>
      <c r="E164" s="493" t="e">
        <f t="shared" si="5"/>
        <v>#DIV/0!</v>
      </c>
      <c r="F164" s="288" t="str">
        <f t="shared" si="4"/>
        <v>否</v>
      </c>
    </row>
    <row r="165" ht="18.75" hidden="1" spans="1:6">
      <c r="A165" s="495" t="s">
        <v>398</v>
      </c>
      <c r="B165" s="316" t="s">
        <v>144</v>
      </c>
      <c r="C165" s="496"/>
      <c r="D165" s="497"/>
      <c r="E165" s="493" t="e">
        <f t="shared" si="5"/>
        <v>#DIV/0!</v>
      </c>
      <c r="F165" s="288" t="str">
        <f t="shared" si="4"/>
        <v>否</v>
      </c>
    </row>
    <row r="166" ht="18.75" hidden="1" spans="1:6">
      <c r="A166" s="495" t="s">
        <v>399</v>
      </c>
      <c r="B166" s="316" t="s">
        <v>146</v>
      </c>
      <c r="C166" s="499"/>
      <c r="D166" s="500"/>
      <c r="E166" s="493" t="e">
        <f t="shared" si="5"/>
        <v>#DIV/0!</v>
      </c>
      <c r="F166" s="288" t="str">
        <f t="shared" si="4"/>
        <v>否</v>
      </c>
    </row>
    <row r="167" ht="18.75" spans="1:6">
      <c r="A167" s="495" t="s">
        <v>400</v>
      </c>
      <c r="B167" s="316" t="s">
        <v>401</v>
      </c>
      <c r="C167" s="499">
        <v>119</v>
      </c>
      <c r="D167" s="500">
        <v>114</v>
      </c>
      <c r="E167" s="498">
        <f t="shared" si="5"/>
        <v>-0.0420168067226891</v>
      </c>
      <c r="F167" s="288" t="str">
        <f t="shared" si="4"/>
        <v>是</v>
      </c>
    </row>
    <row r="168" ht="18.75" hidden="1" spans="1:6">
      <c r="A168" s="495" t="s">
        <v>402</v>
      </c>
      <c r="B168" s="316" t="s">
        <v>403</v>
      </c>
      <c r="C168" s="499"/>
      <c r="D168" s="500"/>
      <c r="E168" s="493" t="e">
        <f t="shared" si="5"/>
        <v>#DIV/0!</v>
      </c>
      <c r="F168" s="288" t="str">
        <f t="shared" si="4"/>
        <v>否</v>
      </c>
    </row>
    <row r="169" ht="18.75" spans="1:6">
      <c r="A169" s="490" t="s">
        <v>404</v>
      </c>
      <c r="B169" s="312" t="s">
        <v>405</v>
      </c>
      <c r="C169" s="491">
        <v>106</v>
      </c>
      <c r="D169" s="492">
        <v>98</v>
      </c>
      <c r="E169" s="493">
        <f t="shared" si="5"/>
        <v>-0.0754716981132075</v>
      </c>
      <c r="F169" s="288" t="str">
        <f t="shared" si="4"/>
        <v>是</v>
      </c>
    </row>
    <row r="170" ht="18.75" spans="1:6">
      <c r="A170" s="495" t="s">
        <v>406</v>
      </c>
      <c r="B170" s="316" t="s">
        <v>142</v>
      </c>
      <c r="C170" s="496">
        <v>102</v>
      </c>
      <c r="D170" s="497">
        <v>98</v>
      </c>
      <c r="E170" s="498">
        <f t="shared" si="5"/>
        <v>-0.0392156862745098</v>
      </c>
      <c r="F170" s="288" t="str">
        <f t="shared" si="4"/>
        <v>是</v>
      </c>
    </row>
    <row r="171" ht="18.75" spans="1:6">
      <c r="A171" s="495" t="s">
        <v>407</v>
      </c>
      <c r="B171" s="316" t="s">
        <v>144</v>
      </c>
      <c r="C171" s="496">
        <v>2</v>
      </c>
      <c r="D171" s="497"/>
      <c r="E171" s="498">
        <f t="shared" si="5"/>
        <v>-1</v>
      </c>
      <c r="F171" s="288" t="str">
        <f t="shared" si="4"/>
        <v>是</v>
      </c>
    </row>
    <row r="172" ht="18.75" hidden="1" spans="1:6">
      <c r="A172" s="495" t="s">
        <v>408</v>
      </c>
      <c r="B172" s="316" t="s">
        <v>146</v>
      </c>
      <c r="C172" s="499"/>
      <c r="D172" s="500"/>
      <c r="E172" s="493" t="e">
        <f t="shared" si="5"/>
        <v>#DIV/0!</v>
      </c>
      <c r="F172" s="288" t="str">
        <f t="shared" si="4"/>
        <v>否</v>
      </c>
    </row>
    <row r="173" ht="18.75" hidden="1" spans="1:6">
      <c r="A173" s="495" t="s">
        <v>409</v>
      </c>
      <c r="B173" s="316" t="s">
        <v>173</v>
      </c>
      <c r="C173" s="499"/>
      <c r="D173" s="500"/>
      <c r="E173" s="493" t="e">
        <f t="shared" si="5"/>
        <v>#DIV/0!</v>
      </c>
      <c r="F173" s="288" t="str">
        <f t="shared" si="4"/>
        <v>否</v>
      </c>
    </row>
    <row r="174" ht="18.75" hidden="1" spans="1:6">
      <c r="A174" s="495" t="s">
        <v>410</v>
      </c>
      <c r="B174" s="316" t="s">
        <v>160</v>
      </c>
      <c r="C174" s="499"/>
      <c r="D174" s="500"/>
      <c r="E174" s="493" t="e">
        <f t="shared" si="5"/>
        <v>#DIV/0!</v>
      </c>
      <c r="F174" s="288" t="str">
        <f t="shared" si="4"/>
        <v>否</v>
      </c>
    </row>
    <row r="175" ht="18.75" hidden="1" spans="1:6">
      <c r="A175" s="495" t="s">
        <v>411</v>
      </c>
      <c r="B175" s="316" t="s">
        <v>412</v>
      </c>
      <c r="C175" s="499"/>
      <c r="D175" s="500"/>
      <c r="E175" s="493" t="e">
        <f t="shared" si="5"/>
        <v>#DIV/0!</v>
      </c>
      <c r="F175" s="288" t="str">
        <f t="shared" si="4"/>
        <v>否</v>
      </c>
    </row>
    <row r="176" ht="18.75" spans="1:6">
      <c r="A176" s="490" t="s">
        <v>413</v>
      </c>
      <c r="B176" s="312" t="s">
        <v>414</v>
      </c>
      <c r="C176" s="491">
        <v>631</v>
      </c>
      <c r="D176" s="492">
        <v>628</v>
      </c>
      <c r="E176" s="493">
        <f t="shared" si="5"/>
        <v>-0.00475435816164818</v>
      </c>
      <c r="F176" s="288" t="str">
        <f t="shared" si="4"/>
        <v>是</v>
      </c>
    </row>
    <row r="177" ht="18.75" spans="1:6">
      <c r="A177" s="495" t="s">
        <v>415</v>
      </c>
      <c r="B177" s="316" t="s">
        <v>142</v>
      </c>
      <c r="C177" s="503">
        <v>621</v>
      </c>
      <c r="D177" s="497">
        <v>504</v>
      </c>
      <c r="E177" s="498">
        <f t="shared" si="5"/>
        <v>-0.188405797101449</v>
      </c>
      <c r="F177" s="288" t="str">
        <f t="shared" si="4"/>
        <v>是</v>
      </c>
    </row>
    <row r="178" ht="18.75" spans="1:6">
      <c r="A178" s="495" t="s">
        <v>416</v>
      </c>
      <c r="B178" s="316" t="s">
        <v>144</v>
      </c>
      <c r="C178" s="496">
        <v>10</v>
      </c>
      <c r="D178" s="497">
        <v>124</v>
      </c>
      <c r="E178" s="498">
        <f t="shared" si="5"/>
        <v>11.4</v>
      </c>
      <c r="F178" s="288" t="str">
        <f t="shared" si="4"/>
        <v>是</v>
      </c>
    </row>
    <row r="179" ht="18.75" hidden="1" spans="1:6">
      <c r="A179" s="495" t="s">
        <v>417</v>
      </c>
      <c r="B179" s="316" t="s">
        <v>146</v>
      </c>
      <c r="C179" s="499"/>
      <c r="D179" s="500"/>
      <c r="E179" s="493" t="e">
        <f t="shared" si="5"/>
        <v>#DIV/0!</v>
      </c>
      <c r="F179" s="288" t="str">
        <f t="shared" si="4"/>
        <v>否</v>
      </c>
    </row>
    <row r="180" ht="18.75" hidden="1" spans="1:6">
      <c r="A180" s="495">
        <v>2012906</v>
      </c>
      <c r="B180" s="316" t="s">
        <v>418</v>
      </c>
      <c r="C180" s="496"/>
      <c r="D180" s="497"/>
      <c r="E180" s="493" t="e">
        <f t="shared" si="5"/>
        <v>#DIV/0!</v>
      </c>
      <c r="F180" s="288" t="str">
        <f t="shared" si="4"/>
        <v>否</v>
      </c>
    </row>
    <row r="181" ht="18.75" hidden="1" spans="1:6">
      <c r="A181" s="495" t="s">
        <v>419</v>
      </c>
      <c r="B181" s="316" t="s">
        <v>160</v>
      </c>
      <c r="C181" s="499"/>
      <c r="D181" s="500"/>
      <c r="E181" s="493" t="e">
        <f t="shared" si="5"/>
        <v>#DIV/0!</v>
      </c>
      <c r="F181" s="288" t="str">
        <f t="shared" si="4"/>
        <v>否</v>
      </c>
    </row>
    <row r="182" ht="18.75" hidden="1" spans="1:6">
      <c r="A182" s="495" t="s">
        <v>420</v>
      </c>
      <c r="B182" s="316" t="s">
        <v>421</v>
      </c>
      <c r="C182" s="499"/>
      <c r="D182" s="500"/>
      <c r="E182" s="493" t="e">
        <f t="shared" si="5"/>
        <v>#DIV/0!</v>
      </c>
      <c r="F182" s="288" t="str">
        <f t="shared" si="4"/>
        <v>否</v>
      </c>
    </row>
    <row r="183" ht="18.75" spans="1:6">
      <c r="A183" s="490" t="s">
        <v>422</v>
      </c>
      <c r="B183" s="312" t="s">
        <v>423</v>
      </c>
      <c r="C183" s="491">
        <v>2423</v>
      </c>
      <c r="D183" s="492">
        <v>2367</v>
      </c>
      <c r="E183" s="493">
        <f t="shared" si="5"/>
        <v>-0.0231118448204705</v>
      </c>
      <c r="F183" s="288" t="str">
        <f t="shared" si="4"/>
        <v>是</v>
      </c>
    </row>
    <row r="184" ht="18.75" spans="1:6">
      <c r="A184" s="495" t="s">
        <v>424</v>
      </c>
      <c r="B184" s="316" t="s">
        <v>142</v>
      </c>
      <c r="C184" s="504">
        <v>2238</v>
      </c>
      <c r="D184" s="497">
        <v>2185</v>
      </c>
      <c r="E184" s="498">
        <f t="shared" si="5"/>
        <v>-0.0236818588025022</v>
      </c>
      <c r="F184" s="288" t="str">
        <f t="shared" si="4"/>
        <v>是</v>
      </c>
    </row>
    <row r="185" ht="18.75" spans="1:6">
      <c r="A185" s="495" t="s">
        <v>425</v>
      </c>
      <c r="B185" s="316" t="s">
        <v>144</v>
      </c>
      <c r="C185" s="499">
        <v>185</v>
      </c>
      <c r="D185" s="500">
        <v>182</v>
      </c>
      <c r="E185" s="498">
        <f t="shared" si="5"/>
        <v>-0.0162162162162162</v>
      </c>
      <c r="F185" s="288" t="str">
        <f t="shared" si="4"/>
        <v>是</v>
      </c>
    </row>
    <row r="186" ht="18.75" hidden="1" spans="1:6">
      <c r="A186" s="495" t="s">
        <v>426</v>
      </c>
      <c r="B186" s="316" t="s">
        <v>146</v>
      </c>
      <c r="C186" s="499"/>
      <c r="D186" s="500"/>
      <c r="E186" s="493" t="e">
        <f t="shared" si="5"/>
        <v>#DIV/0!</v>
      </c>
      <c r="F186" s="288" t="str">
        <f t="shared" si="4"/>
        <v>否</v>
      </c>
    </row>
    <row r="187" ht="18.75" hidden="1" spans="1:6">
      <c r="A187" s="495" t="s">
        <v>427</v>
      </c>
      <c r="B187" s="316" t="s">
        <v>428</v>
      </c>
      <c r="C187" s="499"/>
      <c r="D187" s="500"/>
      <c r="E187" s="493" t="e">
        <f t="shared" si="5"/>
        <v>#DIV/0!</v>
      </c>
      <c r="F187" s="288" t="str">
        <f t="shared" si="4"/>
        <v>否</v>
      </c>
    </row>
    <row r="188" ht="18.75" hidden="1" spans="1:6">
      <c r="A188" s="495" t="s">
        <v>429</v>
      </c>
      <c r="B188" s="316" t="s">
        <v>160</v>
      </c>
      <c r="C188" s="499"/>
      <c r="D188" s="500"/>
      <c r="E188" s="493" t="e">
        <f t="shared" si="5"/>
        <v>#DIV/0!</v>
      </c>
      <c r="F188" s="288" t="str">
        <f t="shared" si="4"/>
        <v>否</v>
      </c>
    </row>
    <row r="189" ht="37.5" hidden="1" spans="1:6">
      <c r="A189" s="495" t="s">
        <v>430</v>
      </c>
      <c r="B189" s="316" t="s">
        <v>431</v>
      </c>
      <c r="C189" s="499"/>
      <c r="D189" s="500"/>
      <c r="E189" s="493" t="e">
        <f t="shared" si="5"/>
        <v>#DIV/0!</v>
      </c>
      <c r="F189" s="288" t="str">
        <f t="shared" si="4"/>
        <v>否</v>
      </c>
    </row>
    <row r="190" ht="18.75" spans="1:6">
      <c r="A190" s="490" t="s">
        <v>432</v>
      </c>
      <c r="B190" s="312" t="s">
        <v>433</v>
      </c>
      <c r="C190" s="491">
        <v>800</v>
      </c>
      <c r="D190" s="492">
        <v>730</v>
      </c>
      <c r="E190" s="493">
        <f t="shared" si="5"/>
        <v>-0.0875</v>
      </c>
      <c r="F190" s="288" t="str">
        <f t="shared" si="4"/>
        <v>是</v>
      </c>
    </row>
    <row r="191" ht="18.75" spans="1:6">
      <c r="A191" s="495" t="s">
        <v>434</v>
      </c>
      <c r="B191" s="316" t="s">
        <v>142</v>
      </c>
      <c r="C191" s="499">
        <v>473</v>
      </c>
      <c r="D191" s="500">
        <v>459</v>
      </c>
      <c r="E191" s="498">
        <f t="shared" si="5"/>
        <v>-0.0295983086680761</v>
      </c>
      <c r="F191" s="288" t="str">
        <f t="shared" si="4"/>
        <v>是</v>
      </c>
    </row>
    <row r="192" ht="18.75" spans="1:6">
      <c r="A192" s="495" t="s">
        <v>435</v>
      </c>
      <c r="B192" s="316" t="s">
        <v>144</v>
      </c>
      <c r="C192" s="499">
        <v>327</v>
      </c>
      <c r="D192" s="500">
        <v>271</v>
      </c>
      <c r="E192" s="498">
        <f t="shared" si="5"/>
        <v>-0.171253822629969</v>
      </c>
      <c r="F192" s="288" t="str">
        <f t="shared" si="4"/>
        <v>是</v>
      </c>
    </row>
    <row r="193" ht="18.75" hidden="1" spans="1:6">
      <c r="A193" s="495" t="s">
        <v>436</v>
      </c>
      <c r="B193" s="316" t="s">
        <v>146</v>
      </c>
      <c r="C193" s="499"/>
      <c r="D193" s="500"/>
      <c r="E193" s="493" t="e">
        <f t="shared" si="5"/>
        <v>#DIV/0!</v>
      </c>
      <c r="F193" s="288" t="str">
        <f t="shared" si="4"/>
        <v>否</v>
      </c>
    </row>
    <row r="194" ht="18.75" hidden="1" spans="1:6">
      <c r="A194" s="495" t="s">
        <v>437</v>
      </c>
      <c r="B194" s="316" t="s">
        <v>438</v>
      </c>
      <c r="C194" s="499"/>
      <c r="D194" s="500"/>
      <c r="E194" s="493" t="e">
        <f t="shared" si="5"/>
        <v>#DIV/0!</v>
      </c>
      <c r="F194" s="288" t="str">
        <f t="shared" si="4"/>
        <v>否</v>
      </c>
    </row>
    <row r="195" ht="18.75" hidden="1" spans="1:6">
      <c r="A195" s="495" t="s">
        <v>439</v>
      </c>
      <c r="B195" s="316" t="s">
        <v>160</v>
      </c>
      <c r="C195" s="499"/>
      <c r="D195" s="500"/>
      <c r="E195" s="493" t="e">
        <f t="shared" si="5"/>
        <v>#DIV/0!</v>
      </c>
      <c r="F195" s="288" t="str">
        <f t="shared" si="4"/>
        <v>否</v>
      </c>
    </row>
    <row r="196" ht="18.75" hidden="1" spans="1:6">
      <c r="A196" s="495" t="s">
        <v>440</v>
      </c>
      <c r="B196" s="316" t="s">
        <v>441</v>
      </c>
      <c r="C196" s="499"/>
      <c r="D196" s="500"/>
      <c r="E196" s="493" t="e">
        <f t="shared" si="5"/>
        <v>#DIV/0!</v>
      </c>
      <c r="F196" s="288" t="str">
        <f t="shared" ref="F196:F259" si="6">IF(LEN(A196)=3,"是",IF(B196&lt;&gt;"",IF(SUM(C196:D196)&lt;&gt;0,"是","否"),"是"))</f>
        <v>否</v>
      </c>
    </row>
    <row r="197" ht="18.75" spans="1:6">
      <c r="A197" s="490" t="s">
        <v>442</v>
      </c>
      <c r="B197" s="312" t="s">
        <v>443</v>
      </c>
      <c r="C197" s="491">
        <v>332</v>
      </c>
      <c r="D197" s="492">
        <v>262</v>
      </c>
      <c r="E197" s="493">
        <f t="shared" ref="E197:E256" si="7">(D197-C197)/C197</f>
        <v>-0.210843373493976</v>
      </c>
      <c r="F197" s="288" t="str">
        <f t="shared" si="6"/>
        <v>是</v>
      </c>
    </row>
    <row r="198" ht="18.75" spans="1:6">
      <c r="A198" s="495" t="s">
        <v>444</v>
      </c>
      <c r="B198" s="316" t="s">
        <v>142</v>
      </c>
      <c r="C198" s="499">
        <v>242</v>
      </c>
      <c r="D198" s="500">
        <v>232</v>
      </c>
      <c r="E198" s="498">
        <f t="shared" si="7"/>
        <v>-0.0413223140495868</v>
      </c>
      <c r="F198" s="288" t="str">
        <f t="shared" si="6"/>
        <v>是</v>
      </c>
    </row>
    <row r="199" ht="18.75" spans="1:6">
      <c r="A199" s="495" t="s">
        <v>445</v>
      </c>
      <c r="B199" s="316" t="s">
        <v>144</v>
      </c>
      <c r="C199" s="496">
        <v>90</v>
      </c>
      <c r="D199" s="497">
        <v>30</v>
      </c>
      <c r="E199" s="498">
        <f t="shared" si="7"/>
        <v>-0.666666666666667</v>
      </c>
      <c r="F199" s="288" t="str">
        <f t="shared" si="6"/>
        <v>是</v>
      </c>
    </row>
    <row r="200" ht="18.75" hidden="1" spans="1:6">
      <c r="A200" s="495" t="s">
        <v>446</v>
      </c>
      <c r="B200" s="316" t="s">
        <v>146</v>
      </c>
      <c r="C200" s="499"/>
      <c r="D200" s="500"/>
      <c r="E200" s="493" t="e">
        <f t="shared" si="7"/>
        <v>#DIV/0!</v>
      </c>
      <c r="F200" s="288" t="str">
        <f t="shared" si="6"/>
        <v>否</v>
      </c>
    </row>
    <row r="201" ht="18.75" hidden="1" spans="1:6">
      <c r="A201" s="495" t="s">
        <v>447</v>
      </c>
      <c r="B201" s="316" t="s">
        <v>448</v>
      </c>
      <c r="C201" s="499"/>
      <c r="D201" s="500"/>
      <c r="E201" s="493" t="e">
        <f t="shared" si="7"/>
        <v>#DIV/0!</v>
      </c>
      <c r="F201" s="288" t="str">
        <f t="shared" si="6"/>
        <v>否</v>
      </c>
    </row>
    <row r="202" ht="18.75" hidden="1" spans="1:6">
      <c r="A202" s="495" t="s">
        <v>449</v>
      </c>
      <c r="B202" s="316" t="s">
        <v>160</v>
      </c>
      <c r="C202" s="499"/>
      <c r="D202" s="500"/>
      <c r="E202" s="493" t="e">
        <f t="shared" si="7"/>
        <v>#DIV/0!</v>
      </c>
      <c r="F202" s="288" t="str">
        <f t="shared" si="6"/>
        <v>否</v>
      </c>
    </row>
    <row r="203" ht="18.75" hidden="1" spans="1:6">
      <c r="A203" s="495" t="s">
        <v>450</v>
      </c>
      <c r="B203" s="316" t="s">
        <v>451</v>
      </c>
      <c r="C203" s="499"/>
      <c r="D203" s="500"/>
      <c r="E203" s="493" t="e">
        <f t="shared" si="7"/>
        <v>#DIV/0!</v>
      </c>
      <c r="F203" s="288" t="str">
        <f t="shared" si="6"/>
        <v>否</v>
      </c>
    </row>
    <row r="204" ht="18.75" spans="1:6">
      <c r="A204" s="490" t="s">
        <v>452</v>
      </c>
      <c r="B204" s="312" t="s">
        <v>453</v>
      </c>
      <c r="C204" s="491">
        <v>119</v>
      </c>
      <c r="D204" s="492">
        <v>123</v>
      </c>
      <c r="E204" s="493">
        <f t="shared" si="7"/>
        <v>0.0336134453781513</v>
      </c>
      <c r="F204" s="288" t="str">
        <f t="shared" si="6"/>
        <v>是</v>
      </c>
    </row>
    <row r="205" ht="18.75" spans="1:6">
      <c r="A205" s="495" t="s">
        <v>454</v>
      </c>
      <c r="B205" s="316" t="s">
        <v>142</v>
      </c>
      <c r="C205" s="496">
        <v>97</v>
      </c>
      <c r="D205" s="497">
        <v>93</v>
      </c>
      <c r="E205" s="498">
        <f t="shared" si="7"/>
        <v>-0.0412371134020619</v>
      </c>
      <c r="F205" s="288" t="str">
        <f t="shared" si="6"/>
        <v>是</v>
      </c>
    </row>
    <row r="206" ht="18.75" spans="1:6">
      <c r="A206" s="495" t="s">
        <v>455</v>
      </c>
      <c r="B206" s="316" t="s">
        <v>144</v>
      </c>
      <c r="C206" s="499">
        <v>13</v>
      </c>
      <c r="D206" s="500">
        <v>27</v>
      </c>
      <c r="E206" s="498">
        <f t="shared" si="7"/>
        <v>1.07692307692308</v>
      </c>
      <c r="F206" s="288" t="str">
        <f t="shared" si="6"/>
        <v>是</v>
      </c>
    </row>
    <row r="207" ht="18.75" hidden="1" spans="1:6">
      <c r="A207" s="495" t="s">
        <v>456</v>
      </c>
      <c r="B207" s="316" t="s">
        <v>146</v>
      </c>
      <c r="C207" s="499">
        <v>0</v>
      </c>
      <c r="D207" s="500"/>
      <c r="E207" s="493" t="e">
        <f t="shared" si="7"/>
        <v>#DIV/0!</v>
      </c>
      <c r="F207" s="288" t="str">
        <f t="shared" si="6"/>
        <v>否</v>
      </c>
    </row>
    <row r="208" ht="18.75" hidden="1" spans="1:6">
      <c r="A208" s="495" t="s">
        <v>457</v>
      </c>
      <c r="B208" s="316" t="s">
        <v>458</v>
      </c>
      <c r="C208" s="499">
        <v>0</v>
      </c>
      <c r="D208" s="500"/>
      <c r="E208" s="493" t="e">
        <f t="shared" si="7"/>
        <v>#DIV/0!</v>
      </c>
      <c r="F208" s="288" t="str">
        <f t="shared" si="6"/>
        <v>否</v>
      </c>
    </row>
    <row r="209" ht="18.75" spans="1:6">
      <c r="A209" s="495" t="s">
        <v>459</v>
      </c>
      <c r="B209" s="316" t="s">
        <v>460</v>
      </c>
      <c r="C209" s="499">
        <v>9</v>
      </c>
      <c r="D209" s="500">
        <v>3</v>
      </c>
      <c r="E209" s="498">
        <f t="shared" si="7"/>
        <v>-0.666666666666667</v>
      </c>
      <c r="F209" s="288" t="str">
        <f t="shared" si="6"/>
        <v>是</v>
      </c>
    </row>
    <row r="210" ht="18.75" hidden="1" spans="1:6">
      <c r="A210" s="495" t="s">
        <v>461</v>
      </c>
      <c r="B210" s="316" t="s">
        <v>160</v>
      </c>
      <c r="C210" s="499">
        <v>0</v>
      </c>
      <c r="D210" s="500"/>
      <c r="E210" s="493" t="e">
        <f t="shared" si="7"/>
        <v>#DIV/0!</v>
      </c>
      <c r="F210" s="288" t="str">
        <f t="shared" si="6"/>
        <v>否</v>
      </c>
    </row>
    <row r="211" ht="18.75" hidden="1" spans="1:6">
      <c r="A211" s="495" t="s">
        <v>462</v>
      </c>
      <c r="B211" s="316" t="s">
        <v>463</v>
      </c>
      <c r="C211" s="499">
        <v>0</v>
      </c>
      <c r="D211" s="500"/>
      <c r="E211" s="493" t="e">
        <f t="shared" si="7"/>
        <v>#DIV/0!</v>
      </c>
      <c r="F211" s="288" t="str">
        <f t="shared" si="6"/>
        <v>否</v>
      </c>
    </row>
    <row r="212" ht="18.75" hidden="1" spans="1:6">
      <c r="A212" s="490" t="s">
        <v>464</v>
      </c>
      <c r="B212" s="312" t="s">
        <v>465</v>
      </c>
      <c r="C212" s="491"/>
      <c r="D212" s="492"/>
      <c r="E212" s="493" t="e">
        <f t="shared" si="7"/>
        <v>#DIV/0!</v>
      </c>
      <c r="F212" s="288" t="str">
        <f t="shared" si="6"/>
        <v>否</v>
      </c>
    </row>
    <row r="213" ht="18.75" hidden="1" spans="1:6">
      <c r="A213" s="495" t="s">
        <v>466</v>
      </c>
      <c r="B213" s="316" t="s">
        <v>142</v>
      </c>
      <c r="C213" s="499"/>
      <c r="D213" s="500"/>
      <c r="E213" s="493" t="e">
        <f t="shared" si="7"/>
        <v>#DIV/0!</v>
      </c>
      <c r="F213" s="288" t="str">
        <f t="shared" si="6"/>
        <v>否</v>
      </c>
    </row>
    <row r="214" ht="18.75" hidden="1" spans="1:6">
      <c r="A214" s="495" t="s">
        <v>467</v>
      </c>
      <c r="B214" s="316" t="s">
        <v>144</v>
      </c>
      <c r="C214" s="499"/>
      <c r="D214" s="500"/>
      <c r="E214" s="493" t="e">
        <f t="shared" si="7"/>
        <v>#DIV/0!</v>
      </c>
      <c r="F214" s="288" t="str">
        <f t="shared" si="6"/>
        <v>否</v>
      </c>
    </row>
    <row r="215" ht="18.75" hidden="1" spans="1:6">
      <c r="A215" s="495" t="s">
        <v>468</v>
      </c>
      <c r="B215" s="316" t="s">
        <v>146</v>
      </c>
      <c r="C215" s="499"/>
      <c r="D215" s="500"/>
      <c r="E215" s="493" t="e">
        <f t="shared" si="7"/>
        <v>#DIV/0!</v>
      </c>
      <c r="F215" s="288" t="str">
        <f t="shared" si="6"/>
        <v>否</v>
      </c>
    </row>
    <row r="216" ht="18.75" hidden="1" spans="1:6">
      <c r="A216" s="495" t="s">
        <v>469</v>
      </c>
      <c r="B216" s="316" t="s">
        <v>160</v>
      </c>
      <c r="C216" s="499"/>
      <c r="D216" s="500"/>
      <c r="E216" s="493" t="e">
        <f t="shared" si="7"/>
        <v>#DIV/0!</v>
      </c>
      <c r="F216" s="288" t="str">
        <f t="shared" si="6"/>
        <v>否</v>
      </c>
    </row>
    <row r="217" ht="18.75" hidden="1" spans="1:6">
      <c r="A217" s="495" t="s">
        <v>470</v>
      </c>
      <c r="B217" s="316" t="s">
        <v>471</v>
      </c>
      <c r="C217" s="499"/>
      <c r="D217" s="500"/>
      <c r="E217" s="493" t="e">
        <f t="shared" si="7"/>
        <v>#DIV/0!</v>
      </c>
      <c r="F217" s="288" t="str">
        <f t="shared" si="6"/>
        <v>否</v>
      </c>
    </row>
    <row r="218" ht="18.75" spans="1:6">
      <c r="A218" s="490" t="s">
        <v>472</v>
      </c>
      <c r="B218" s="312" t="s">
        <v>473</v>
      </c>
      <c r="C218" s="491"/>
      <c r="D218" s="492">
        <v>466.077596</v>
      </c>
      <c r="E218" s="493"/>
      <c r="F218" s="288" t="str">
        <f t="shared" si="6"/>
        <v>是</v>
      </c>
    </row>
    <row r="219" ht="18.75" spans="1:6">
      <c r="A219" s="495" t="s">
        <v>474</v>
      </c>
      <c r="B219" s="316" t="s">
        <v>142</v>
      </c>
      <c r="C219" s="496"/>
      <c r="D219" s="497">
        <v>461.077596</v>
      </c>
      <c r="E219" s="498"/>
      <c r="F219" s="288" t="str">
        <f t="shared" si="6"/>
        <v>是</v>
      </c>
    </row>
    <row r="220" ht="18.75" hidden="1" spans="1:6">
      <c r="A220" s="495" t="s">
        <v>475</v>
      </c>
      <c r="B220" s="316" t="s">
        <v>144</v>
      </c>
      <c r="C220" s="496"/>
      <c r="D220" s="497"/>
      <c r="E220" s="493" t="e">
        <f t="shared" si="7"/>
        <v>#DIV/0!</v>
      </c>
      <c r="F220" s="288" t="str">
        <f t="shared" si="6"/>
        <v>否</v>
      </c>
    </row>
    <row r="221" ht="18.75" hidden="1" spans="1:6">
      <c r="A221" s="495" t="s">
        <v>476</v>
      </c>
      <c r="B221" s="316" t="s">
        <v>146</v>
      </c>
      <c r="C221" s="499"/>
      <c r="D221" s="500"/>
      <c r="E221" s="493" t="e">
        <f t="shared" si="7"/>
        <v>#DIV/0!</v>
      </c>
      <c r="F221" s="288" t="str">
        <f t="shared" si="6"/>
        <v>否</v>
      </c>
    </row>
    <row r="222" ht="18.75" hidden="1" spans="1:6">
      <c r="A222" s="495" t="s">
        <v>477</v>
      </c>
      <c r="B222" s="316" t="s">
        <v>160</v>
      </c>
      <c r="C222" s="499"/>
      <c r="D222" s="500"/>
      <c r="E222" s="493" t="e">
        <f t="shared" si="7"/>
        <v>#DIV/0!</v>
      </c>
      <c r="F222" s="288" t="str">
        <f t="shared" si="6"/>
        <v>否</v>
      </c>
    </row>
    <row r="223" ht="18.75" spans="1:6">
      <c r="A223" s="495" t="s">
        <v>478</v>
      </c>
      <c r="B223" s="316" t="s">
        <v>479</v>
      </c>
      <c r="C223" s="499"/>
      <c r="D223" s="500">
        <v>5</v>
      </c>
      <c r="E223" s="498"/>
      <c r="F223" s="288" t="str">
        <f t="shared" si="6"/>
        <v>是</v>
      </c>
    </row>
    <row r="224" ht="18.75" hidden="1" spans="1:6">
      <c r="A224" s="490" t="s">
        <v>480</v>
      </c>
      <c r="B224" s="312" t="s">
        <v>481</v>
      </c>
      <c r="C224" s="491"/>
      <c r="D224" s="492"/>
      <c r="E224" s="493" t="e">
        <f t="shared" si="7"/>
        <v>#DIV/0!</v>
      </c>
      <c r="F224" s="288" t="str">
        <f t="shared" si="6"/>
        <v>否</v>
      </c>
    </row>
    <row r="225" ht="18.75" hidden="1" spans="1:6">
      <c r="A225" s="495" t="s">
        <v>482</v>
      </c>
      <c r="B225" s="316" t="s">
        <v>142</v>
      </c>
      <c r="C225" s="499"/>
      <c r="D225" s="500"/>
      <c r="E225" s="493" t="e">
        <f t="shared" si="7"/>
        <v>#DIV/0!</v>
      </c>
      <c r="F225" s="288" t="str">
        <f t="shared" si="6"/>
        <v>否</v>
      </c>
    </row>
    <row r="226" ht="18.75" hidden="1" spans="1:6">
      <c r="A226" s="495" t="s">
        <v>483</v>
      </c>
      <c r="B226" s="316" t="s">
        <v>144</v>
      </c>
      <c r="C226" s="499"/>
      <c r="D226" s="500"/>
      <c r="E226" s="493" t="e">
        <f t="shared" si="7"/>
        <v>#DIV/0!</v>
      </c>
      <c r="F226" s="288" t="str">
        <f t="shared" si="6"/>
        <v>否</v>
      </c>
    </row>
    <row r="227" ht="18.75" hidden="1" spans="1:6">
      <c r="A227" s="495" t="s">
        <v>484</v>
      </c>
      <c r="B227" s="316" t="s">
        <v>146</v>
      </c>
      <c r="C227" s="499"/>
      <c r="D227" s="500"/>
      <c r="E227" s="493" t="e">
        <f t="shared" si="7"/>
        <v>#DIV/0!</v>
      </c>
      <c r="F227" s="288" t="str">
        <f t="shared" si="6"/>
        <v>否</v>
      </c>
    </row>
    <row r="228" ht="18.75" hidden="1" spans="1:6">
      <c r="A228" s="495" t="s">
        <v>485</v>
      </c>
      <c r="B228" s="316" t="s">
        <v>486</v>
      </c>
      <c r="C228" s="499"/>
      <c r="D228" s="500"/>
      <c r="E228" s="493" t="e">
        <f t="shared" si="7"/>
        <v>#DIV/0!</v>
      </c>
      <c r="F228" s="288" t="str">
        <f t="shared" si="6"/>
        <v>否</v>
      </c>
    </row>
    <row r="229" ht="18.75" hidden="1" spans="1:6">
      <c r="A229" s="495" t="s">
        <v>487</v>
      </c>
      <c r="B229" s="316" t="s">
        <v>160</v>
      </c>
      <c r="C229" s="499"/>
      <c r="D229" s="500"/>
      <c r="E229" s="493" t="e">
        <f t="shared" si="7"/>
        <v>#DIV/0!</v>
      </c>
      <c r="F229" s="288" t="str">
        <f t="shared" si="6"/>
        <v>否</v>
      </c>
    </row>
    <row r="230" ht="18.75" hidden="1" spans="1:6">
      <c r="A230" s="495" t="s">
        <v>488</v>
      </c>
      <c r="B230" s="316" t="s">
        <v>489</v>
      </c>
      <c r="C230" s="499"/>
      <c r="D230" s="500"/>
      <c r="E230" s="493" t="e">
        <f t="shared" si="7"/>
        <v>#DIV/0!</v>
      </c>
      <c r="F230" s="288" t="str">
        <f t="shared" si="6"/>
        <v>否</v>
      </c>
    </row>
    <row r="231" ht="18.75" spans="1:6">
      <c r="A231" s="490" t="s">
        <v>490</v>
      </c>
      <c r="B231" s="312" t="s">
        <v>491</v>
      </c>
      <c r="C231" s="491">
        <v>1469</v>
      </c>
      <c r="D231" s="492">
        <v>1432</v>
      </c>
      <c r="E231" s="493">
        <f t="shared" si="7"/>
        <v>-0.0251872021783526</v>
      </c>
      <c r="F231" s="288" t="str">
        <f t="shared" si="6"/>
        <v>是</v>
      </c>
    </row>
    <row r="232" ht="18.75" spans="1:6">
      <c r="A232" s="495" t="s">
        <v>492</v>
      </c>
      <c r="B232" s="316" t="s">
        <v>142</v>
      </c>
      <c r="C232" s="497">
        <v>1101</v>
      </c>
      <c r="D232" s="497">
        <v>1017</v>
      </c>
      <c r="E232" s="498">
        <f t="shared" si="7"/>
        <v>-0.0762942779291553</v>
      </c>
      <c r="F232" s="288" t="str">
        <f t="shared" si="6"/>
        <v>是</v>
      </c>
    </row>
    <row r="233" ht="18.75" spans="1:6">
      <c r="A233" s="495" t="s">
        <v>493</v>
      </c>
      <c r="B233" s="316" t="s">
        <v>144</v>
      </c>
      <c r="C233" s="499">
        <v>101</v>
      </c>
      <c r="D233" s="500"/>
      <c r="E233" s="498">
        <f t="shared" si="7"/>
        <v>-1</v>
      </c>
      <c r="F233" s="288" t="str">
        <f t="shared" si="6"/>
        <v>是</v>
      </c>
    </row>
    <row r="234" ht="18.75" hidden="1" spans="1:6">
      <c r="A234" s="495" t="s">
        <v>494</v>
      </c>
      <c r="B234" s="316" t="s">
        <v>146</v>
      </c>
      <c r="C234" s="499">
        <v>0</v>
      </c>
      <c r="D234" s="500"/>
      <c r="E234" s="493" t="e">
        <f t="shared" si="7"/>
        <v>#DIV/0!</v>
      </c>
      <c r="F234" s="288" t="str">
        <f t="shared" si="6"/>
        <v>否</v>
      </c>
    </row>
    <row r="235" ht="18.75" hidden="1" spans="1:6">
      <c r="A235" s="495" t="s">
        <v>495</v>
      </c>
      <c r="B235" s="316" t="s">
        <v>496</v>
      </c>
      <c r="C235" s="499">
        <v>0</v>
      </c>
      <c r="D235" s="500"/>
      <c r="E235" s="493" t="e">
        <f t="shared" si="7"/>
        <v>#DIV/0!</v>
      </c>
      <c r="F235" s="288" t="str">
        <f t="shared" si="6"/>
        <v>否</v>
      </c>
    </row>
    <row r="236" ht="18.75" spans="1:6">
      <c r="A236" s="495" t="s">
        <v>497</v>
      </c>
      <c r="B236" s="316" t="s">
        <v>498</v>
      </c>
      <c r="C236" s="499">
        <v>0</v>
      </c>
      <c r="D236" s="500">
        <v>115</v>
      </c>
      <c r="E236" s="498"/>
      <c r="F236" s="288" t="str">
        <f t="shared" si="6"/>
        <v>是</v>
      </c>
    </row>
    <row r="237" ht="18.75" hidden="1" spans="1:6">
      <c r="A237" s="495" t="s">
        <v>499</v>
      </c>
      <c r="B237" s="316" t="s">
        <v>243</v>
      </c>
      <c r="C237" s="499">
        <v>0</v>
      </c>
      <c r="D237" s="500"/>
      <c r="E237" s="493" t="e">
        <f t="shared" si="7"/>
        <v>#DIV/0!</v>
      </c>
      <c r="F237" s="288" t="str">
        <f t="shared" si="6"/>
        <v>否</v>
      </c>
    </row>
    <row r="238" ht="18.75" spans="1:6">
      <c r="A238" s="495" t="s">
        <v>500</v>
      </c>
      <c r="B238" s="316" t="s">
        <v>501</v>
      </c>
      <c r="C238" s="496">
        <v>2</v>
      </c>
      <c r="D238" s="497"/>
      <c r="E238" s="498">
        <f t="shared" si="7"/>
        <v>-1</v>
      </c>
      <c r="F238" s="288" t="str">
        <f t="shared" si="6"/>
        <v>是</v>
      </c>
    </row>
    <row r="239" ht="18.75" spans="1:6">
      <c r="A239" s="495" t="s">
        <v>502</v>
      </c>
      <c r="B239" s="316" t="s">
        <v>503</v>
      </c>
      <c r="C239" s="496">
        <v>6</v>
      </c>
      <c r="D239" s="497"/>
      <c r="E239" s="498">
        <f t="shared" si="7"/>
        <v>-1</v>
      </c>
      <c r="F239" s="288" t="str">
        <f t="shared" si="6"/>
        <v>是</v>
      </c>
    </row>
    <row r="240" ht="18.75" hidden="1" spans="1:6">
      <c r="A240" s="495" t="s">
        <v>504</v>
      </c>
      <c r="B240" s="316" t="s">
        <v>505</v>
      </c>
      <c r="C240" s="499">
        <v>0</v>
      </c>
      <c r="D240" s="500"/>
      <c r="E240" s="493" t="e">
        <f t="shared" si="7"/>
        <v>#DIV/0!</v>
      </c>
      <c r="F240" s="288" t="str">
        <f t="shared" si="6"/>
        <v>否</v>
      </c>
    </row>
    <row r="241" ht="18.75" hidden="1" spans="1:6">
      <c r="A241" s="495" t="s">
        <v>506</v>
      </c>
      <c r="B241" s="316" t="s">
        <v>507</v>
      </c>
      <c r="C241" s="499">
        <v>0</v>
      </c>
      <c r="D241" s="500"/>
      <c r="E241" s="493" t="e">
        <f t="shared" si="7"/>
        <v>#DIV/0!</v>
      </c>
      <c r="F241" s="288" t="str">
        <f t="shared" si="6"/>
        <v>否</v>
      </c>
    </row>
    <row r="242" ht="18.75" hidden="1" spans="1:6">
      <c r="A242" s="495" t="s">
        <v>508</v>
      </c>
      <c r="B242" s="316" t="s">
        <v>509</v>
      </c>
      <c r="C242" s="499">
        <v>0</v>
      </c>
      <c r="D242" s="500"/>
      <c r="E242" s="493" t="e">
        <f t="shared" si="7"/>
        <v>#DIV/0!</v>
      </c>
      <c r="F242" s="288" t="str">
        <f t="shared" si="6"/>
        <v>否</v>
      </c>
    </row>
    <row r="243" ht="18.75" spans="1:6">
      <c r="A243" s="495" t="s">
        <v>510</v>
      </c>
      <c r="B243" s="316" t="s">
        <v>511</v>
      </c>
      <c r="C243" s="496">
        <v>49</v>
      </c>
      <c r="D243" s="497">
        <v>94</v>
      </c>
      <c r="E243" s="498">
        <f t="shared" si="7"/>
        <v>0.918367346938776</v>
      </c>
      <c r="F243" s="288" t="str">
        <f t="shared" si="6"/>
        <v>是</v>
      </c>
    </row>
    <row r="244" ht="18.75" spans="1:6">
      <c r="A244" s="495" t="s">
        <v>512</v>
      </c>
      <c r="B244" s="316" t="s">
        <v>160</v>
      </c>
      <c r="C244" s="496">
        <v>210</v>
      </c>
      <c r="D244" s="497">
        <v>201</v>
      </c>
      <c r="E244" s="498">
        <f t="shared" si="7"/>
        <v>-0.0428571428571429</v>
      </c>
      <c r="F244" s="288" t="str">
        <f t="shared" si="6"/>
        <v>是</v>
      </c>
    </row>
    <row r="245" ht="18.75" spans="1:6">
      <c r="A245" s="495" t="s">
        <v>513</v>
      </c>
      <c r="B245" s="316" t="s">
        <v>514</v>
      </c>
      <c r="C245" s="499">
        <v>0</v>
      </c>
      <c r="D245" s="500">
        <v>5</v>
      </c>
      <c r="E245" s="498"/>
      <c r="F245" s="288" t="str">
        <f t="shared" si="6"/>
        <v>是</v>
      </c>
    </row>
    <row r="246" ht="18.75" hidden="1" spans="1:6">
      <c r="A246" s="490">
        <v>20139</v>
      </c>
      <c r="B246" s="312" t="s">
        <v>515</v>
      </c>
      <c r="C246" s="499"/>
      <c r="D246" s="492">
        <v>162</v>
      </c>
      <c r="E246" s="493" t="e">
        <f t="shared" si="7"/>
        <v>#DIV/0!</v>
      </c>
      <c r="F246" s="288"/>
    </row>
    <row r="247" ht="18.75" hidden="1" spans="1:6">
      <c r="A247" s="495" t="s">
        <v>516</v>
      </c>
      <c r="B247" s="316" t="s">
        <v>142</v>
      </c>
      <c r="C247" s="499"/>
      <c r="D247" s="500">
        <v>137</v>
      </c>
      <c r="E247" s="493" t="e">
        <f t="shared" si="7"/>
        <v>#DIV/0!</v>
      </c>
      <c r="F247" s="288"/>
    </row>
    <row r="248" ht="18.75" hidden="1" spans="1:6">
      <c r="A248" s="495" t="s">
        <v>517</v>
      </c>
      <c r="B248" s="316" t="s">
        <v>144</v>
      </c>
      <c r="C248" s="499"/>
      <c r="D248" s="500">
        <v>25</v>
      </c>
      <c r="E248" s="493" t="e">
        <f t="shared" si="7"/>
        <v>#DIV/0!</v>
      </c>
      <c r="F248" s="288"/>
    </row>
    <row r="249" ht="18.75" hidden="1" spans="1:6">
      <c r="A249" s="495">
        <v>2013999</v>
      </c>
      <c r="B249" s="316" t="s">
        <v>518</v>
      </c>
      <c r="C249" s="499"/>
      <c r="D249" s="500"/>
      <c r="E249" s="493" t="e">
        <f t="shared" si="7"/>
        <v>#DIV/0!</v>
      </c>
      <c r="F249" s="288"/>
    </row>
    <row r="250" ht="18.75" hidden="1" spans="1:6">
      <c r="A250" s="495">
        <v>20140</v>
      </c>
      <c r="B250" s="312" t="s">
        <v>519</v>
      </c>
      <c r="C250" s="491">
        <v>6</v>
      </c>
      <c r="D250" s="492">
        <v>33</v>
      </c>
      <c r="E250" s="493">
        <f t="shared" si="7"/>
        <v>4.5</v>
      </c>
      <c r="F250" s="288"/>
    </row>
    <row r="251" ht="18.75" hidden="1" spans="1:6">
      <c r="A251" s="495">
        <v>2014002</v>
      </c>
      <c r="B251" s="316" t="s">
        <v>144</v>
      </c>
      <c r="C251" s="499"/>
      <c r="D251" s="500"/>
      <c r="E251" s="493" t="e">
        <f t="shared" si="7"/>
        <v>#DIV/0!</v>
      </c>
      <c r="F251" s="288"/>
    </row>
    <row r="252" ht="18.75" hidden="1" spans="1:6">
      <c r="A252" s="495">
        <v>2014004</v>
      </c>
      <c r="B252" s="316" t="s">
        <v>520</v>
      </c>
      <c r="C252" s="499">
        <v>6</v>
      </c>
      <c r="D252" s="500">
        <v>33</v>
      </c>
      <c r="E252" s="493">
        <f t="shared" si="7"/>
        <v>4.5</v>
      </c>
      <c r="F252" s="288"/>
    </row>
    <row r="253" ht="18.75" hidden="1" spans="1:6">
      <c r="A253" s="490" t="s">
        <v>521</v>
      </c>
      <c r="B253" s="312" t="s">
        <v>522</v>
      </c>
      <c r="C253" s="491"/>
      <c r="D253" s="492"/>
      <c r="E253" s="493" t="e">
        <f t="shared" si="7"/>
        <v>#DIV/0!</v>
      </c>
      <c r="F253" s="288" t="str">
        <f>IF(LEN(A253)=3,"是",IF(B253&lt;&gt;"",IF(SUM(C253:D253)&lt;&gt;0,"是","否"),"是"))</f>
        <v>否</v>
      </c>
    </row>
    <row r="254" ht="18.75" hidden="1" spans="1:6">
      <c r="A254" s="495" t="s">
        <v>523</v>
      </c>
      <c r="B254" s="316" t="s">
        <v>524</v>
      </c>
      <c r="C254" s="499"/>
      <c r="D254" s="500"/>
      <c r="E254" s="493" t="e">
        <f t="shared" si="7"/>
        <v>#DIV/0!</v>
      </c>
      <c r="F254" s="288" t="str">
        <f>IF(LEN(A254)=3,"是",IF(B254&lt;&gt;"",IF(SUM(C254:D254)&lt;&gt;0,"是","否"),"是"))</f>
        <v>否</v>
      </c>
    </row>
    <row r="255" ht="18.75" hidden="1" spans="1:6">
      <c r="A255" s="495" t="s">
        <v>525</v>
      </c>
      <c r="B255" s="316" t="s">
        <v>526</v>
      </c>
      <c r="C255" s="496"/>
      <c r="D255" s="497"/>
      <c r="E255" s="493" t="e">
        <f t="shared" si="7"/>
        <v>#DIV/0!</v>
      </c>
      <c r="F255" s="288" t="str">
        <f>IF(LEN(A255)=3,"是",IF(B255&lt;&gt;"",IF(SUM(C255:D255)&lt;&gt;0,"是","否"),"是"))</f>
        <v>否</v>
      </c>
    </row>
    <row r="256" ht="36" customHeight="1" spans="1:6">
      <c r="A256" s="490" t="s">
        <v>73</v>
      </c>
      <c r="B256" s="312" t="s">
        <v>74</v>
      </c>
      <c r="C256" s="491"/>
      <c r="D256" s="492"/>
      <c r="E256" s="493"/>
      <c r="F256" s="288" t="str">
        <f t="shared" ref="F256:F277" si="8">IF(LEN(A256)=3,"是",IF(B256&lt;&gt;"",IF(SUM(C256:D256)&lt;&gt;0,"是","否"),"是"))</f>
        <v>是</v>
      </c>
    </row>
    <row r="257" ht="36" customHeight="1" spans="1:6">
      <c r="A257" s="490" t="s">
        <v>527</v>
      </c>
      <c r="B257" s="312" t="s">
        <v>528</v>
      </c>
      <c r="C257" s="491">
        <v>236</v>
      </c>
      <c r="D257" s="505">
        <v>0</v>
      </c>
      <c r="E257" s="506">
        <f>IF(C257&gt;0,D257/C257-1,IF(C257&lt;0,-(D257/C257-1),""))</f>
        <v>-1</v>
      </c>
      <c r="F257" s="288" t="str">
        <f t="shared" si="8"/>
        <v>是</v>
      </c>
    </row>
    <row r="258" ht="36" hidden="1" customHeight="1" spans="1:6">
      <c r="A258" s="490" t="s">
        <v>529</v>
      </c>
      <c r="B258" s="312" t="s">
        <v>530</v>
      </c>
      <c r="C258" s="499">
        <v>0</v>
      </c>
      <c r="D258" s="505">
        <v>0</v>
      </c>
      <c r="E258" s="506" t="str">
        <f>IF(C258&gt;0,D258/C258-1,IF(C258&lt;0,-(D258/C258-1),""))</f>
        <v/>
      </c>
      <c r="F258" s="288" t="str">
        <f t="shared" si="8"/>
        <v>否</v>
      </c>
    </row>
    <row r="259" ht="18.75" spans="1:6">
      <c r="A259" s="490" t="s">
        <v>75</v>
      </c>
      <c r="B259" s="312" t="s">
        <v>76</v>
      </c>
      <c r="C259" s="491">
        <v>162</v>
      </c>
      <c r="D259" s="492">
        <v>147</v>
      </c>
      <c r="E259" s="493">
        <f t="shared" ref="E259:E322" si="9">(D259-C259)/C259</f>
        <v>-0.0925925925925926</v>
      </c>
      <c r="F259" s="288" t="str">
        <f t="shared" si="8"/>
        <v>是</v>
      </c>
    </row>
    <row r="260" ht="18.75" hidden="1" spans="1:6">
      <c r="A260" s="490" t="s">
        <v>531</v>
      </c>
      <c r="B260" s="312" t="s">
        <v>532</v>
      </c>
      <c r="C260" s="499"/>
      <c r="D260" s="500"/>
      <c r="E260" s="493" t="e">
        <f t="shared" si="9"/>
        <v>#DIV/0!</v>
      </c>
      <c r="F260" s="170" t="str">
        <f t="shared" si="8"/>
        <v>否</v>
      </c>
    </row>
    <row r="261" ht="18.75" hidden="1" spans="1:6">
      <c r="A261" s="495" t="s">
        <v>533</v>
      </c>
      <c r="B261" s="316" t="s">
        <v>534</v>
      </c>
      <c r="C261" s="499"/>
      <c r="D261" s="500"/>
      <c r="E261" s="493" t="e">
        <f t="shared" si="9"/>
        <v>#DIV/0!</v>
      </c>
      <c r="F261" s="170" t="str">
        <f t="shared" si="8"/>
        <v>否</v>
      </c>
    </row>
    <row r="262" ht="18.75" hidden="1" spans="1:6">
      <c r="A262" s="490" t="s">
        <v>535</v>
      </c>
      <c r="B262" s="312" t="s">
        <v>536</v>
      </c>
      <c r="C262" s="499"/>
      <c r="D262" s="500"/>
      <c r="E262" s="493" t="e">
        <f t="shared" si="9"/>
        <v>#DIV/0!</v>
      </c>
      <c r="F262" s="170" t="str">
        <f t="shared" si="8"/>
        <v>否</v>
      </c>
    </row>
    <row r="263" ht="18.75" hidden="1" spans="1:6">
      <c r="A263" s="495" t="s">
        <v>537</v>
      </c>
      <c r="B263" s="316" t="s">
        <v>538</v>
      </c>
      <c r="C263" s="499"/>
      <c r="D263" s="500"/>
      <c r="E263" s="493" t="e">
        <f t="shared" si="9"/>
        <v>#DIV/0!</v>
      </c>
      <c r="F263" s="170" t="str">
        <f t="shared" si="8"/>
        <v>否</v>
      </c>
    </row>
    <row r="264" ht="18.75" hidden="1" spans="1:6">
      <c r="A264" s="490" t="s">
        <v>539</v>
      </c>
      <c r="B264" s="312" t="s">
        <v>540</v>
      </c>
      <c r="C264" s="491"/>
      <c r="D264" s="500"/>
      <c r="E264" s="493" t="e">
        <f t="shared" si="9"/>
        <v>#DIV/0!</v>
      </c>
      <c r="F264" s="170" t="str">
        <f t="shared" si="8"/>
        <v>否</v>
      </c>
    </row>
    <row r="265" ht="18.75" hidden="1" spans="1:6">
      <c r="A265" s="495" t="s">
        <v>541</v>
      </c>
      <c r="B265" s="316" t="s">
        <v>542</v>
      </c>
      <c r="C265" s="496"/>
      <c r="D265" s="500"/>
      <c r="E265" s="493" t="e">
        <f t="shared" si="9"/>
        <v>#DIV/0!</v>
      </c>
      <c r="F265" s="170" t="str">
        <f t="shared" si="8"/>
        <v>否</v>
      </c>
    </row>
    <row r="266" ht="18.75" spans="1:6">
      <c r="A266" s="490" t="s">
        <v>543</v>
      </c>
      <c r="B266" s="312" t="s">
        <v>544</v>
      </c>
      <c r="C266" s="491">
        <v>162</v>
      </c>
      <c r="D266" s="492">
        <v>130</v>
      </c>
      <c r="E266" s="493">
        <f t="shared" si="9"/>
        <v>-0.197530864197531</v>
      </c>
      <c r="F266" s="288" t="str">
        <f t="shared" si="8"/>
        <v>是</v>
      </c>
    </row>
    <row r="267" ht="18.75" spans="1:6">
      <c r="A267" s="495" t="s">
        <v>545</v>
      </c>
      <c r="B267" s="316" t="s">
        <v>546</v>
      </c>
      <c r="C267" s="499">
        <v>62</v>
      </c>
      <c r="D267" s="497">
        <v>42</v>
      </c>
      <c r="E267" s="498">
        <f t="shared" si="9"/>
        <v>-0.32258064516129</v>
      </c>
      <c r="F267" s="288" t="str">
        <f t="shared" si="8"/>
        <v>是</v>
      </c>
    </row>
    <row r="268" ht="18.75" hidden="1" spans="1:6">
      <c r="A268" s="495" t="s">
        <v>547</v>
      </c>
      <c r="B268" s="316" t="s">
        <v>548</v>
      </c>
      <c r="C268" s="499"/>
      <c r="D268" s="500"/>
      <c r="E268" s="493" t="e">
        <f t="shared" si="9"/>
        <v>#DIV/0!</v>
      </c>
      <c r="F268" s="288" t="str">
        <f t="shared" si="8"/>
        <v>否</v>
      </c>
    </row>
    <row r="269" ht="18.75" hidden="1" spans="1:6">
      <c r="A269" s="495" t="s">
        <v>549</v>
      </c>
      <c r="B269" s="316" t="s">
        <v>550</v>
      </c>
      <c r="C269" s="499"/>
      <c r="D269" s="500"/>
      <c r="E269" s="493" t="e">
        <f t="shared" si="9"/>
        <v>#DIV/0!</v>
      </c>
      <c r="F269" s="288" t="str">
        <f t="shared" si="8"/>
        <v>否</v>
      </c>
    </row>
    <row r="270" ht="18.75" hidden="1" spans="1:6">
      <c r="A270" s="495" t="s">
        <v>551</v>
      </c>
      <c r="B270" s="316" t="s">
        <v>552</v>
      </c>
      <c r="C270" s="499"/>
      <c r="D270" s="500"/>
      <c r="E270" s="493" t="e">
        <f t="shared" si="9"/>
        <v>#DIV/0!</v>
      </c>
      <c r="F270" s="288" t="str">
        <f t="shared" si="8"/>
        <v>否</v>
      </c>
    </row>
    <row r="271" ht="18.75" hidden="1" spans="1:6">
      <c r="A271" s="495" t="s">
        <v>553</v>
      </c>
      <c r="B271" s="316" t="s">
        <v>554</v>
      </c>
      <c r="C271" s="496"/>
      <c r="D271" s="500"/>
      <c r="E271" s="493" t="e">
        <f t="shared" si="9"/>
        <v>#DIV/0!</v>
      </c>
      <c r="F271" s="288" t="str">
        <f t="shared" si="8"/>
        <v>否</v>
      </c>
    </row>
    <row r="272" ht="18.75" hidden="1" spans="1:6">
      <c r="A272" s="495" t="s">
        <v>555</v>
      </c>
      <c r="B272" s="316" t="s">
        <v>556</v>
      </c>
      <c r="C272" s="499"/>
      <c r="D272" s="500"/>
      <c r="E272" s="493" t="e">
        <f t="shared" si="9"/>
        <v>#DIV/0!</v>
      </c>
      <c r="F272" s="288" t="str">
        <f t="shared" si="8"/>
        <v>否</v>
      </c>
    </row>
    <row r="273" ht="18.75" spans="1:6">
      <c r="A273" s="495" t="s">
        <v>557</v>
      </c>
      <c r="B273" s="316" t="s">
        <v>558</v>
      </c>
      <c r="C273" s="496">
        <v>100</v>
      </c>
      <c r="D273" s="497">
        <v>88</v>
      </c>
      <c r="E273" s="498">
        <f t="shared" si="9"/>
        <v>-0.12</v>
      </c>
      <c r="F273" s="288" t="str">
        <f t="shared" si="8"/>
        <v>是</v>
      </c>
    </row>
    <row r="274" ht="18.75" hidden="1" spans="1:6">
      <c r="A274" s="495" t="s">
        <v>559</v>
      </c>
      <c r="B274" s="316" t="s">
        <v>560</v>
      </c>
      <c r="C274" s="491"/>
      <c r="D274" s="500"/>
      <c r="E274" s="493" t="e">
        <f t="shared" si="9"/>
        <v>#DIV/0!</v>
      </c>
      <c r="F274" s="288" t="str">
        <f t="shared" si="8"/>
        <v>否</v>
      </c>
    </row>
    <row r="275" ht="18.75" hidden="1" spans="1:6">
      <c r="A275" s="495" t="s">
        <v>561</v>
      </c>
      <c r="B275" s="316" t="s">
        <v>562</v>
      </c>
      <c r="C275" s="499"/>
      <c r="D275" s="497"/>
      <c r="E275" s="493" t="e">
        <f t="shared" si="9"/>
        <v>#DIV/0!</v>
      </c>
      <c r="F275" s="288" t="str">
        <f t="shared" si="8"/>
        <v>否</v>
      </c>
    </row>
    <row r="276" ht="18.75" spans="1:6">
      <c r="A276" s="490" t="s">
        <v>563</v>
      </c>
      <c r="B276" s="312" t="s">
        <v>564</v>
      </c>
      <c r="C276" s="507"/>
      <c r="D276" s="492">
        <v>17</v>
      </c>
      <c r="E276" s="493"/>
      <c r="F276" s="288" t="str">
        <f t="shared" si="8"/>
        <v>是</v>
      </c>
    </row>
    <row r="277" ht="18.75" spans="1:6">
      <c r="A277" s="495" t="s">
        <v>565</v>
      </c>
      <c r="B277" s="316" t="s">
        <v>566</v>
      </c>
      <c r="C277" s="499"/>
      <c r="D277" s="500">
        <v>17</v>
      </c>
      <c r="E277" s="498"/>
      <c r="F277" s="170" t="str">
        <f t="shared" si="8"/>
        <v>是</v>
      </c>
    </row>
    <row r="278" ht="18.75" spans="1:6">
      <c r="A278" s="490" t="s">
        <v>77</v>
      </c>
      <c r="B278" s="312" t="s">
        <v>78</v>
      </c>
      <c r="C278" s="508">
        <v>7491</v>
      </c>
      <c r="D278" s="492">
        <v>8796</v>
      </c>
      <c r="E278" s="493">
        <f t="shared" si="9"/>
        <v>0.174209050861033</v>
      </c>
      <c r="F278" s="288" t="str">
        <f t="shared" ref="F278:F328" si="10">IF(LEN(A278)=3,"是",IF(B278&lt;&gt;"",IF(SUM(C278:D278)&lt;&gt;0,"是","否"),"是"))</f>
        <v>是</v>
      </c>
    </row>
    <row r="279" ht="18.75" hidden="1" spans="1:6">
      <c r="A279" s="490" t="s">
        <v>567</v>
      </c>
      <c r="B279" s="312" t="s">
        <v>568</v>
      </c>
      <c r="C279" s="499"/>
      <c r="D279" s="492"/>
      <c r="E279" s="493" t="e">
        <f t="shared" si="9"/>
        <v>#DIV/0!</v>
      </c>
      <c r="F279" s="288" t="str">
        <f t="shared" si="10"/>
        <v>否</v>
      </c>
    </row>
    <row r="280" ht="18.75" hidden="1" spans="1:6">
      <c r="A280" s="495" t="s">
        <v>569</v>
      </c>
      <c r="B280" s="316" t="s">
        <v>570</v>
      </c>
      <c r="C280" s="491"/>
      <c r="D280" s="497"/>
      <c r="E280" s="493" t="e">
        <f t="shared" si="9"/>
        <v>#DIV/0!</v>
      </c>
      <c r="F280" s="288" t="str">
        <f t="shared" si="10"/>
        <v>否</v>
      </c>
    </row>
    <row r="281" ht="18.75" hidden="1" spans="1:6">
      <c r="A281" s="495" t="s">
        <v>571</v>
      </c>
      <c r="B281" s="316" t="s">
        <v>572</v>
      </c>
      <c r="C281" s="497"/>
      <c r="D281" s="500"/>
      <c r="E281" s="493" t="e">
        <f t="shared" si="9"/>
        <v>#DIV/0!</v>
      </c>
      <c r="F281" s="288" t="str">
        <f t="shared" si="10"/>
        <v>否</v>
      </c>
    </row>
    <row r="282" ht="18.75" spans="1:6">
      <c r="A282" s="490" t="s">
        <v>573</v>
      </c>
      <c r="B282" s="312" t="s">
        <v>574</v>
      </c>
      <c r="C282" s="509">
        <v>6529</v>
      </c>
      <c r="D282" s="492">
        <v>7273</v>
      </c>
      <c r="E282" s="493">
        <f t="shared" si="9"/>
        <v>0.113953132179507</v>
      </c>
      <c r="F282" s="288" t="str">
        <f t="shared" si="10"/>
        <v>是</v>
      </c>
    </row>
    <row r="283" ht="18.75" spans="1:6">
      <c r="A283" s="495" t="s">
        <v>575</v>
      </c>
      <c r="B283" s="316" t="s">
        <v>142</v>
      </c>
      <c r="C283" s="499">
        <v>5533</v>
      </c>
      <c r="D283" s="497">
        <v>5256</v>
      </c>
      <c r="E283" s="498">
        <f t="shared" si="9"/>
        <v>-0.0500632568227002</v>
      </c>
      <c r="F283" s="288" t="str">
        <f t="shared" si="10"/>
        <v>是</v>
      </c>
    </row>
    <row r="284" ht="18.75" spans="1:6">
      <c r="A284" s="495" t="s">
        <v>576</v>
      </c>
      <c r="B284" s="316" t="s">
        <v>144</v>
      </c>
      <c r="C284" s="499">
        <v>241</v>
      </c>
      <c r="D284" s="497">
        <v>1433</v>
      </c>
      <c r="E284" s="498">
        <f t="shared" si="9"/>
        <v>4.94605809128631</v>
      </c>
      <c r="F284" s="288" t="str">
        <f t="shared" si="10"/>
        <v>是</v>
      </c>
    </row>
    <row r="285" ht="18.75" hidden="1" spans="1:6">
      <c r="A285" s="495" t="s">
        <v>577</v>
      </c>
      <c r="B285" s="316" t="s">
        <v>146</v>
      </c>
      <c r="C285" s="496">
        <v>0</v>
      </c>
      <c r="D285" s="500"/>
      <c r="E285" s="493" t="e">
        <f t="shared" si="9"/>
        <v>#DIV/0!</v>
      </c>
      <c r="F285" s="288" t="str">
        <f t="shared" si="10"/>
        <v>否</v>
      </c>
    </row>
    <row r="286" ht="18.75" hidden="1" spans="1:6">
      <c r="A286" s="495" t="s">
        <v>578</v>
      </c>
      <c r="B286" s="316" t="s">
        <v>243</v>
      </c>
      <c r="C286" s="499">
        <v>0</v>
      </c>
      <c r="D286" s="500"/>
      <c r="E286" s="493" t="e">
        <f t="shared" si="9"/>
        <v>#DIV/0!</v>
      </c>
      <c r="F286" s="288" t="str">
        <f t="shared" si="10"/>
        <v>否</v>
      </c>
    </row>
    <row r="287" ht="18.75" spans="1:6">
      <c r="A287" s="495" t="s">
        <v>579</v>
      </c>
      <c r="B287" s="316" t="s">
        <v>580</v>
      </c>
      <c r="C287" s="499">
        <v>754</v>
      </c>
      <c r="D287" s="497">
        <v>584</v>
      </c>
      <c r="E287" s="498">
        <f t="shared" si="9"/>
        <v>-0.225464190981432</v>
      </c>
      <c r="F287" s="288" t="str">
        <f t="shared" si="10"/>
        <v>是</v>
      </c>
    </row>
    <row r="288" ht="18.75" hidden="1" spans="1:6">
      <c r="A288" s="495" t="s">
        <v>581</v>
      </c>
      <c r="B288" s="316" t="s">
        <v>582</v>
      </c>
      <c r="C288" s="499">
        <v>0</v>
      </c>
      <c r="D288" s="500"/>
      <c r="E288" s="493" t="e">
        <f t="shared" si="9"/>
        <v>#DIV/0!</v>
      </c>
      <c r="F288" s="288" t="str">
        <f t="shared" si="10"/>
        <v>否</v>
      </c>
    </row>
    <row r="289" ht="18.75" hidden="1" spans="1:6">
      <c r="A289" s="495" t="s">
        <v>583</v>
      </c>
      <c r="B289" s="316" t="s">
        <v>584</v>
      </c>
      <c r="C289" s="499">
        <v>0</v>
      </c>
      <c r="D289" s="500"/>
      <c r="E289" s="493" t="e">
        <f t="shared" si="9"/>
        <v>#DIV/0!</v>
      </c>
      <c r="F289" s="288" t="str">
        <f t="shared" si="10"/>
        <v>否</v>
      </c>
    </row>
    <row r="290" ht="18.75" spans="1:6">
      <c r="A290" s="495" t="s">
        <v>585</v>
      </c>
      <c r="B290" s="316" t="s">
        <v>586</v>
      </c>
      <c r="C290" s="499">
        <v>1</v>
      </c>
      <c r="D290" s="500"/>
      <c r="E290" s="498">
        <f t="shared" si="9"/>
        <v>-1</v>
      </c>
      <c r="F290" s="288" t="str">
        <f t="shared" si="10"/>
        <v>是</v>
      </c>
    </row>
    <row r="291" ht="18.75" hidden="1" spans="1:6">
      <c r="A291" s="495" t="s">
        <v>587</v>
      </c>
      <c r="B291" s="316" t="s">
        <v>160</v>
      </c>
      <c r="C291" s="491">
        <v>0</v>
      </c>
      <c r="D291" s="500"/>
      <c r="E291" s="493" t="e">
        <f t="shared" si="9"/>
        <v>#DIV/0!</v>
      </c>
      <c r="F291" s="288" t="str">
        <f t="shared" si="10"/>
        <v>否</v>
      </c>
    </row>
    <row r="292" ht="18.75" hidden="1" spans="1:6">
      <c r="A292" s="495" t="s">
        <v>588</v>
      </c>
      <c r="B292" s="316" t="s">
        <v>589</v>
      </c>
      <c r="C292" s="499">
        <v>0</v>
      </c>
      <c r="D292" s="500"/>
      <c r="E292" s="493" t="e">
        <f t="shared" si="9"/>
        <v>#DIV/0!</v>
      </c>
      <c r="F292" s="288" t="str">
        <f t="shared" si="10"/>
        <v>否</v>
      </c>
    </row>
    <row r="293" ht="18.75" spans="1:6">
      <c r="A293" s="490" t="s">
        <v>590</v>
      </c>
      <c r="B293" s="312" t="s">
        <v>591</v>
      </c>
      <c r="C293" s="499"/>
      <c r="D293" s="492">
        <v>300</v>
      </c>
      <c r="E293" s="493"/>
      <c r="F293" s="288" t="str">
        <f t="shared" si="10"/>
        <v>是</v>
      </c>
    </row>
    <row r="294" ht="18.75" hidden="1" spans="1:6">
      <c r="A294" s="495" t="s">
        <v>592</v>
      </c>
      <c r="B294" s="316" t="s">
        <v>142</v>
      </c>
      <c r="C294" s="499"/>
      <c r="D294" s="500"/>
      <c r="E294" s="493" t="e">
        <f t="shared" si="9"/>
        <v>#DIV/0!</v>
      </c>
      <c r="F294" s="288" t="str">
        <f t="shared" si="10"/>
        <v>否</v>
      </c>
    </row>
    <row r="295" ht="18.75" hidden="1" spans="1:6">
      <c r="A295" s="495" t="s">
        <v>593</v>
      </c>
      <c r="B295" s="316" t="s">
        <v>144</v>
      </c>
      <c r="C295" s="499"/>
      <c r="D295" s="500"/>
      <c r="E295" s="493" t="e">
        <f t="shared" si="9"/>
        <v>#DIV/0!</v>
      </c>
      <c r="F295" s="288" t="str">
        <f t="shared" si="10"/>
        <v>否</v>
      </c>
    </row>
    <row r="296" ht="18.75" hidden="1" spans="1:6">
      <c r="A296" s="495" t="s">
        <v>594</v>
      </c>
      <c r="B296" s="316" t="s">
        <v>146</v>
      </c>
      <c r="C296" s="499"/>
      <c r="D296" s="500"/>
      <c r="E296" s="493" t="e">
        <f t="shared" si="9"/>
        <v>#DIV/0!</v>
      </c>
      <c r="F296" s="288" t="str">
        <f t="shared" si="10"/>
        <v>否</v>
      </c>
    </row>
    <row r="297" ht="18.75" spans="1:6">
      <c r="A297" s="495" t="s">
        <v>595</v>
      </c>
      <c r="B297" s="316" t="s">
        <v>596</v>
      </c>
      <c r="C297" s="499"/>
      <c r="D297" s="500">
        <v>300</v>
      </c>
      <c r="E297" s="498"/>
      <c r="F297" s="288" t="str">
        <f t="shared" si="10"/>
        <v>是</v>
      </c>
    </row>
    <row r="298" ht="18.75" hidden="1" spans="1:6">
      <c r="A298" s="495" t="s">
        <v>597</v>
      </c>
      <c r="B298" s="316" t="s">
        <v>160</v>
      </c>
      <c r="C298" s="491"/>
      <c r="D298" s="500"/>
      <c r="E298" s="493" t="e">
        <f t="shared" si="9"/>
        <v>#DIV/0!</v>
      </c>
      <c r="F298" s="288" t="str">
        <f t="shared" si="10"/>
        <v>否</v>
      </c>
    </row>
    <row r="299" ht="18.75" hidden="1" spans="1:6">
      <c r="A299" s="495" t="s">
        <v>598</v>
      </c>
      <c r="B299" s="316" t="s">
        <v>599</v>
      </c>
      <c r="C299" s="499"/>
      <c r="D299" s="500"/>
      <c r="E299" s="493" t="e">
        <f t="shared" si="9"/>
        <v>#DIV/0!</v>
      </c>
      <c r="F299" s="288" t="str">
        <f t="shared" si="10"/>
        <v>否</v>
      </c>
    </row>
    <row r="300" ht="18.75" spans="1:6">
      <c r="A300" s="490" t="s">
        <v>600</v>
      </c>
      <c r="B300" s="312" t="s">
        <v>601</v>
      </c>
      <c r="C300" s="491">
        <v>23</v>
      </c>
      <c r="D300" s="492">
        <v>104</v>
      </c>
      <c r="E300" s="493">
        <f t="shared" si="9"/>
        <v>3.52173913043478</v>
      </c>
      <c r="F300" s="288" t="str">
        <f t="shared" si="10"/>
        <v>是</v>
      </c>
    </row>
    <row r="301" ht="18.75" spans="1:6">
      <c r="A301" s="495" t="s">
        <v>602</v>
      </c>
      <c r="B301" s="316" t="s">
        <v>142</v>
      </c>
      <c r="C301" s="499">
        <v>23</v>
      </c>
      <c r="D301" s="500">
        <v>24</v>
      </c>
      <c r="E301" s="498">
        <f t="shared" si="9"/>
        <v>0.0434782608695652</v>
      </c>
      <c r="F301" s="288" t="str">
        <f t="shared" si="10"/>
        <v>是</v>
      </c>
    </row>
    <row r="302" ht="18.75" hidden="1" spans="1:6">
      <c r="A302" s="495" t="s">
        <v>603</v>
      </c>
      <c r="B302" s="316" t="s">
        <v>144</v>
      </c>
      <c r="C302" s="499"/>
      <c r="D302" s="500"/>
      <c r="E302" s="493" t="e">
        <f t="shared" si="9"/>
        <v>#DIV/0!</v>
      </c>
      <c r="F302" s="288" t="str">
        <f t="shared" si="10"/>
        <v>否</v>
      </c>
    </row>
    <row r="303" ht="18.75" hidden="1" spans="1:6">
      <c r="A303" s="495" t="s">
        <v>604</v>
      </c>
      <c r="B303" s="316" t="s">
        <v>146</v>
      </c>
      <c r="C303" s="499"/>
      <c r="D303" s="500"/>
      <c r="E303" s="493" t="e">
        <f t="shared" si="9"/>
        <v>#DIV/0!</v>
      </c>
      <c r="F303" s="288" t="str">
        <f t="shared" si="10"/>
        <v>否</v>
      </c>
    </row>
    <row r="304" ht="18.75" hidden="1" spans="1:6">
      <c r="A304" s="495" t="s">
        <v>605</v>
      </c>
      <c r="B304" s="316" t="s">
        <v>606</v>
      </c>
      <c r="C304" s="499"/>
      <c r="D304" s="500"/>
      <c r="E304" s="493" t="e">
        <f t="shared" si="9"/>
        <v>#DIV/0!</v>
      </c>
      <c r="F304" s="288" t="str">
        <f t="shared" si="10"/>
        <v>否</v>
      </c>
    </row>
    <row r="305" ht="18.75" hidden="1" spans="1:6">
      <c r="A305" s="495" t="s">
        <v>607</v>
      </c>
      <c r="B305" s="316" t="s">
        <v>608</v>
      </c>
      <c r="C305" s="499"/>
      <c r="D305" s="500"/>
      <c r="E305" s="493" t="e">
        <f t="shared" si="9"/>
        <v>#DIV/0!</v>
      </c>
      <c r="F305" s="288" t="str">
        <f t="shared" si="10"/>
        <v>否</v>
      </c>
    </row>
    <row r="306" ht="18.75" hidden="1" spans="1:6">
      <c r="A306" s="495" t="s">
        <v>609</v>
      </c>
      <c r="B306" s="316" t="s">
        <v>160</v>
      </c>
      <c r="C306" s="491"/>
      <c r="D306" s="500"/>
      <c r="E306" s="493" t="e">
        <f t="shared" si="9"/>
        <v>#DIV/0!</v>
      </c>
      <c r="F306" s="288" t="str">
        <f t="shared" si="10"/>
        <v>否</v>
      </c>
    </row>
    <row r="307" ht="18.75" spans="1:6">
      <c r="A307" s="495" t="s">
        <v>610</v>
      </c>
      <c r="B307" s="316" t="s">
        <v>611</v>
      </c>
      <c r="C307" s="499"/>
      <c r="D307" s="500">
        <v>80</v>
      </c>
      <c r="E307" s="498"/>
      <c r="F307" s="288" t="str">
        <f t="shared" si="10"/>
        <v>是</v>
      </c>
    </row>
    <row r="308" ht="18.75" spans="1:6">
      <c r="A308" s="490" t="s">
        <v>612</v>
      </c>
      <c r="B308" s="312" t="s">
        <v>613</v>
      </c>
      <c r="C308" s="491">
        <v>42</v>
      </c>
      <c r="D308" s="492">
        <v>142</v>
      </c>
      <c r="E308" s="493">
        <f t="shared" si="9"/>
        <v>2.38095238095238</v>
      </c>
      <c r="F308" s="288" t="str">
        <f t="shared" si="10"/>
        <v>是</v>
      </c>
    </row>
    <row r="309" ht="18.75" spans="1:6">
      <c r="A309" s="495" t="s">
        <v>614</v>
      </c>
      <c r="B309" s="316" t="s">
        <v>142</v>
      </c>
      <c r="C309" s="499">
        <v>31</v>
      </c>
      <c r="D309" s="500">
        <v>32</v>
      </c>
      <c r="E309" s="498">
        <f t="shared" si="9"/>
        <v>0.032258064516129</v>
      </c>
      <c r="F309" s="288" t="str">
        <f t="shared" si="10"/>
        <v>是</v>
      </c>
    </row>
    <row r="310" ht="18.75" spans="1:6">
      <c r="A310" s="495" t="s">
        <v>615</v>
      </c>
      <c r="B310" s="316" t="s">
        <v>144</v>
      </c>
      <c r="C310" s="499">
        <v>11</v>
      </c>
      <c r="D310" s="500">
        <v>10</v>
      </c>
      <c r="E310" s="498">
        <f t="shared" si="9"/>
        <v>-0.0909090909090909</v>
      </c>
      <c r="F310" s="288" t="str">
        <f t="shared" si="10"/>
        <v>是</v>
      </c>
    </row>
    <row r="311" ht="18.75" hidden="1" spans="1:6">
      <c r="A311" s="495" t="s">
        <v>616</v>
      </c>
      <c r="B311" s="316" t="s">
        <v>146</v>
      </c>
      <c r="C311" s="499"/>
      <c r="D311" s="500">
        <v>0</v>
      </c>
      <c r="E311" s="493" t="e">
        <f t="shared" si="9"/>
        <v>#DIV/0!</v>
      </c>
      <c r="F311" s="288" t="str">
        <f t="shared" si="10"/>
        <v>否</v>
      </c>
    </row>
    <row r="312" ht="18.75" spans="1:6">
      <c r="A312" s="495" t="s">
        <v>617</v>
      </c>
      <c r="B312" s="316" t="s">
        <v>618</v>
      </c>
      <c r="C312" s="499"/>
      <c r="D312" s="500">
        <v>100</v>
      </c>
      <c r="E312" s="498"/>
      <c r="F312" s="288" t="str">
        <f t="shared" si="10"/>
        <v>是</v>
      </c>
    </row>
    <row r="313" ht="18.75" hidden="1" spans="1:6">
      <c r="A313" s="495" t="s">
        <v>619</v>
      </c>
      <c r="B313" s="316" t="s">
        <v>620</v>
      </c>
      <c r="C313" s="499"/>
      <c r="D313" s="500"/>
      <c r="E313" s="493" t="e">
        <f t="shared" si="9"/>
        <v>#DIV/0!</v>
      </c>
      <c r="F313" s="288" t="str">
        <f t="shared" si="10"/>
        <v>否</v>
      </c>
    </row>
    <row r="314" ht="18.75" hidden="1" spans="1:6">
      <c r="A314" s="495" t="s">
        <v>621</v>
      </c>
      <c r="B314" s="316" t="s">
        <v>622</v>
      </c>
      <c r="C314" s="499"/>
      <c r="D314" s="500"/>
      <c r="E314" s="493" t="e">
        <f t="shared" si="9"/>
        <v>#DIV/0!</v>
      </c>
      <c r="F314" s="288" t="str">
        <f t="shared" si="10"/>
        <v>否</v>
      </c>
    </row>
    <row r="315" ht="18.75" hidden="1" spans="1:6">
      <c r="A315" s="495" t="s">
        <v>623</v>
      </c>
      <c r="B315" s="316" t="s">
        <v>160</v>
      </c>
      <c r="C315" s="491"/>
      <c r="D315" s="500"/>
      <c r="E315" s="493" t="e">
        <f t="shared" si="9"/>
        <v>#DIV/0!</v>
      </c>
      <c r="F315" s="288" t="str">
        <f t="shared" si="10"/>
        <v>否</v>
      </c>
    </row>
    <row r="316" ht="18.75" hidden="1" spans="1:6">
      <c r="A316" s="495" t="s">
        <v>624</v>
      </c>
      <c r="B316" s="316" t="s">
        <v>625</v>
      </c>
      <c r="C316" s="496"/>
      <c r="D316" s="500"/>
      <c r="E316" s="493" t="e">
        <f t="shared" si="9"/>
        <v>#DIV/0!</v>
      </c>
      <c r="F316" s="288" t="str">
        <f t="shared" si="10"/>
        <v>否</v>
      </c>
    </row>
    <row r="317" ht="18.75" spans="1:6">
      <c r="A317" s="490" t="s">
        <v>626</v>
      </c>
      <c r="B317" s="312" t="s">
        <v>627</v>
      </c>
      <c r="C317" s="496">
        <v>897</v>
      </c>
      <c r="D317" s="492">
        <v>977</v>
      </c>
      <c r="E317" s="493">
        <f t="shared" si="9"/>
        <v>0.0891861761426979</v>
      </c>
      <c r="F317" s="288" t="str">
        <f t="shared" si="10"/>
        <v>是</v>
      </c>
    </row>
    <row r="318" ht="18.75" spans="1:6">
      <c r="A318" s="495" t="s">
        <v>628</v>
      </c>
      <c r="B318" s="316" t="s">
        <v>142</v>
      </c>
      <c r="C318" s="499">
        <v>700</v>
      </c>
      <c r="D318" s="497">
        <v>701</v>
      </c>
      <c r="E318" s="498">
        <f t="shared" si="9"/>
        <v>0.00142857142857143</v>
      </c>
      <c r="F318" s="288" t="str">
        <f t="shared" si="10"/>
        <v>是</v>
      </c>
    </row>
    <row r="319" ht="18.75" spans="1:6">
      <c r="A319" s="495" t="s">
        <v>629</v>
      </c>
      <c r="B319" s="316" t="s">
        <v>144</v>
      </c>
      <c r="C319" s="499"/>
      <c r="D319" s="497">
        <v>70</v>
      </c>
      <c r="E319" s="498"/>
      <c r="F319" s="288" t="str">
        <f t="shared" si="10"/>
        <v>是</v>
      </c>
    </row>
    <row r="320" ht="18.75" hidden="1" spans="1:6">
      <c r="A320" s="495" t="s">
        <v>630</v>
      </c>
      <c r="B320" s="316" t="s">
        <v>146</v>
      </c>
      <c r="C320" s="499"/>
      <c r="D320" s="500">
        <v>0</v>
      </c>
      <c r="E320" s="493" t="e">
        <f t="shared" si="9"/>
        <v>#DIV/0!</v>
      </c>
      <c r="F320" s="288" t="str">
        <f t="shared" si="10"/>
        <v>否</v>
      </c>
    </row>
    <row r="321" ht="18.75" spans="1:6">
      <c r="A321" s="495" t="s">
        <v>631</v>
      </c>
      <c r="B321" s="316" t="s">
        <v>632</v>
      </c>
      <c r="C321" s="499">
        <v>53</v>
      </c>
      <c r="D321" s="500">
        <v>85</v>
      </c>
      <c r="E321" s="498">
        <f t="shared" si="9"/>
        <v>0.60377358490566</v>
      </c>
      <c r="F321" s="288" t="str">
        <f t="shared" si="10"/>
        <v>是</v>
      </c>
    </row>
    <row r="322" ht="18.75" spans="1:6">
      <c r="A322" s="495" t="s">
        <v>633</v>
      </c>
      <c r="B322" s="316" t="s">
        <v>634</v>
      </c>
      <c r="C322" s="496">
        <v>48</v>
      </c>
      <c r="D322" s="500">
        <v>30</v>
      </c>
      <c r="E322" s="498">
        <f t="shared" si="9"/>
        <v>-0.375</v>
      </c>
      <c r="F322" s="288" t="str">
        <f t="shared" si="10"/>
        <v>是</v>
      </c>
    </row>
    <row r="323" ht="18.75" hidden="1" spans="1:6">
      <c r="A323" s="510" t="s">
        <v>635</v>
      </c>
      <c r="B323" s="316" t="s">
        <v>636</v>
      </c>
      <c r="C323" s="499"/>
      <c r="D323" s="500"/>
      <c r="E323" s="493" t="e">
        <f t="shared" ref="E323:E386" si="11">(D323-C323)/C323</f>
        <v>#DIV/0!</v>
      </c>
      <c r="F323" s="288" t="str">
        <f t="shared" si="10"/>
        <v>否</v>
      </c>
    </row>
    <row r="324" ht="18.75" spans="1:6">
      <c r="A324" s="510" t="s">
        <v>637</v>
      </c>
      <c r="B324" s="316" t="s">
        <v>638</v>
      </c>
      <c r="C324" s="499">
        <v>50</v>
      </c>
      <c r="D324" s="497">
        <v>59</v>
      </c>
      <c r="E324" s="498">
        <f t="shared" si="11"/>
        <v>0.18</v>
      </c>
      <c r="F324" s="288" t="str">
        <f t="shared" si="10"/>
        <v>是</v>
      </c>
    </row>
    <row r="325" ht="18.75" hidden="1" spans="1:6">
      <c r="A325" s="495" t="s">
        <v>639</v>
      </c>
      <c r="B325" s="316" t="s">
        <v>640</v>
      </c>
      <c r="C325" s="496"/>
      <c r="D325" s="500"/>
      <c r="E325" s="493" t="e">
        <f t="shared" si="11"/>
        <v>#DIV/0!</v>
      </c>
      <c r="F325" s="288" t="str">
        <f t="shared" si="10"/>
        <v>否</v>
      </c>
    </row>
    <row r="326" ht="18.75" hidden="1" spans="1:6">
      <c r="A326" s="495" t="s">
        <v>641</v>
      </c>
      <c r="B326" s="316" t="s">
        <v>642</v>
      </c>
      <c r="C326" s="499"/>
      <c r="D326" s="500"/>
      <c r="E326" s="493" t="e">
        <f t="shared" si="11"/>
        <v>#DIV/0!</v>
      </c>
      <c r="F326" s="288" t="str">
        <f t="shared" si="10"/>
        <v>否</v>
      </c>
    </row>
    <row r="327" ht="18.75" spans="1:6">
      <c r="A327" s="495" t="s">
        <v>643</v>
      </c>
      <c r="B327" s="316" t="s">
        <v>644</v>
      </c>
      <c r="C327" s="499">
        <v>46</v>
      </c>
      <c r="D327" s="497">
        <v>32</v>
      </c>
      <c r="E327" s="498">
        <f t="shared" si="11"/>
        <v>-0.304347826086957</v>
      </c>
      <c r="F327" s="288" t="str">
        <f t="shared" si="10"/>
        <v>是</v>
      </c>
    </row>
    <row r="328" ht="18.75" hidden="1" spans="1:6">
      <c r="A328" s="495" t="s">
        <v>645</v>
      </c>
      <c r="B328" s="316" t="s">
        <v>646</v>
      </c>
      <c r="C328" s="499"/>
      <c r="D328" s="500"/>
      <c r="E328" s="493" t="e">
        <f t="shared" si="11"/>
        <v>#DIV/0!</v>
      </c>
      <c r="F328" s="288" t="str">
        <f t="shared" si="10"/>
        <v>否</v>
      </c>
    </row>
    <row r="329" ht="18.75" hidden="1" spans="1:6">
      <c r="A329" s="495" t="s">
        <v>647</v>
      </c>
      <c r="B329" s="316" t="s">
        <v>648</v>
      </c>
      <c r="C329" s="499"/>
      <c r="D329" s="500"/>
      <c r="E329" s="493" t="e">
        <f t="shared" si="11"/>
        <v>#DIV/0!</v>
      </c>
      <c r="F329" s="288" t="str">
        <f t="shared" ref="F329:F392" si="12">IF(LEN(A329)=3,"是",IF(B329&lt;&gt;"",IF(SUM(C329:D329)&lt;&gt;0,"是","否"),"是"))</f>
        <v>否</v>
      </c>
    </row>
    <row r="330" ht="18.75" hidden="1" spans="1:6">
      <c r="A330" s="495" t="s">
        <v>649</v>
      </c>
      <c r="B330" s="316" t="s">
        <v>243</v>
      </c>
      <c r="C330" s="499"/>
      <c r="D330" s="500"/>
      <c r="E330" s="493" t="e">
        <f t="shared" si="11"/>
        <v>#DIV/0!</v>
      </c>
      <c r="F330" s="288" t="str">
        <f t="shared" si="12"/>
        <v>否</v>
      </c>
    </row>
    <row r="331" ht="18.75" hidden="1" spans="1:6">
      <c r="A331" s="495" t="s">
        <v>650</v>
      </c>
      <c r="B331" s="316" t="s">
        <v>160</v>
      </c>
      <c r="C331" s="491"/>
      <c r="D331" s="500"/>
      <c r="E331" s="493" t="e">
        <f t="shared" si="11"/>
        <v>#DIV/0!</v>
      </c>
      <c r="F331" s="288" t="str">
        <f t="shared" si="12"/>
        <v>否</v>
      </c>
    </row>
    <row r="332" ht="18.75" hidden="1" spans="1:6">
      <c r="A332" s="495" t="s">
        <v>651</v>
      </c>
      <c r="B332" s="316" t="s">
        <v>652</v>
      </c>
      <c r="C332" s="499"/>
      <c r="D332" s="500"/>
      <c r="E332" s="493" t="e">
        <f t="shared" si="11"/>
        <v>#DIV/0!</v>
      </c>
      <c r="F332" s="288" t="str">
        <f t="shared" si="12"/>
        <v>否</v>
      </c>
    </row>
    <row r="333" ht="18.75" hidden="1" spans="1:6">
      <c r="A333" s="490" t="s">
        <v>653</v>
      </c>
      <c r="B333" s="312" t="s">
        <v>654</v>
      </c>
      <c r="C333" s="499"/>
      <c r="D333" s="492"/>
      <c r="E333" s="493" t="e">
        <f t="shared" si="11"/>
        <v>#DIV/0!</v>
      </c>
      <c r="F333" s="288" t="str">
        <f t="shared" si="12"/>
        <v>否</v>
      </c>
    </row>
    <row r="334" ht="18.75" hidden="1" spans="1:6">
      <c r="A334" s="495" t="s">
        <v>655</v>
      </c>
      <c r="B334" s="316" t="s">
        <v>142</v>
      </c>
      <c r="C334" s="499"/>
      <c r="D334" s="500"/>
      <c r="E334" s="493" t="e">
        <f t="shared" si="11"/>
        <v>#DIV/0!</v>
      </c>
      <c r="F334" s="288" t="str">
        <f t="shared" si="12"/>
        <v>否</v>
      </c>
    </row>
    <row r="335" ht="18.75" hidden="1" spans="1:6">
      <c r="A335" s="495" t="s">
        <v>656</v>
      </c>
      <c r="B335" s="316" t="s">
        <v>144</v>
      </c>
      <c r="C335" s="499"/>
      <c r="D335" s="500"/>
      <c r="E335" s="493" t="e">
        <f t="shared" si="11"/>
        <v>#DIV/0!</v>
      </c>
      <c r="F335" s="288" t="str">
        <f t="shared" si="12"/>
        <v>否</v>
      </c>
    </row>
    <row r="336" ht="18.75" hidden="1" spans="1:6">
      <c r="A336" s="495" t="s">
        <v>657</v>
      </c>
      <c r="B336" s="316" t="s">
        <v>146</v>
      </c>
      <c r="C336" s="499"/>
      <c r="D336" s="500"/>
      <c r="E336" s="493" t="e">
        <f t="shared" si="11"/>
        <v>#DIV/0!</v>
      </c>
      <c r="F336" s="288" t="str">
        <f t="shared" si="12"/>
        <v>否</v>
      </c>
    </row>
    <row r="337" ht="18.75" hidden="1" spans="1:6">
      <c r="A337" s="495" t="s">
        <v>658</v>
      </c>
      <c r="B337" s="316" t="s">
        <v>659</v>
      </c>
      <c r="C337" s="499"/>
      <c r="D337" s="500"/>
      <c r="E337" s="493" t="e">
        <f t="shared" si="11"/>
        <v>#DIV/0!</v>
      </c>
      <c r="F337" s="288" t="str">
        <f t="shared" si="12"/>
        <v>否</v>
      </c>
    </row>
    <row r="338" ht="18.75" hidden="1" spans="1:6">
      <c r="A338" s="495" t="s">
        <v>660</v>
      </c>
      <c r="B338" s="316" t="s">
        <v>661</v>
      </c>
      <c r="C338" s="499"/>
      <c r="D338" s="500"/>
      <c r="E338" s="493" t="e">
        <f t="shared" si="11"/>
        <v>#DIV/0!</v>
      </c>
      <c r="F338" s="288" t="str">
        <f t="shared" si="12"/>
        <v>否</v>
      </c>
    </row>
    <row r="339" ht="18.75" hidden="1" spans="1:6">
      <c r="A339" s="495" t="s">
        <v>662</v>
      </c>
      <c r="B339" s="316" t="s">
        <v>663</v>
      </c>
      <c r="C339" s="499"/>
      <c r="D339" s="500"/>
      <c r="E339" s="493" t="e">
        <f t="shared" si="11"/>
        <v>#DIV/0!</v>
      </c>
      <c r="F339" s="288" t="str">
        <f t="shared" si="12"/>
        <v>否</v>
      </c>
    </row>
    <row r="340" ht="18.75" hidden="1" spans="1:6">
      <c r="A340" s="495" t="s">
        <v>664</v>
      </c>
      <c r="B340" s="316" t="s">
        <v>243</v>
      </c>
      <c r="C340" s="499"/>
      <c r="D340" s="500"/>
      <c r="E340" s="493" t="e">
        <f t="shared" si="11"/>
        <v>#DIV/0!</v>
      </c>
      <c r="F340" s="288" t="str">
        <f t="shared" si="12"/>
        <v>否</v>
      </c>
    </row>
    <row r="341" ht="18.75" hidden="1" spans="1:6">
      <c r="A341" s="495" t="s">
        <v>665</v>
      </c>
      <c r="B341" s="316" t="s">
        <v>160</v>
      </c>
      <c r="C341" s="491"/>
      <c r="D341" s="500"/>
      <c r="E341" s="493" t="e">
        <f t="shared" si="11"/>
        <v>#DIV/0!</v>
      </c>
      <c r="F341" s="288" t="str">
        <f t="shared" si="12"/>
        <v>否</v>
      </c>
    </row>
    <row r="342" ht="18.75" hidden="1" spans="1:6">
      <c r="A342" s="495" t="s">
        <v>666</v>
      </c>
      <c r="B342" s="316" t="s">
        <v>667</v>
      </c>
      <c r="C342" s="499"/>
      <c r="D342" s="500"/>
      <c r="E342" s="493" t="e">
        <f t="shared" si="11"/>
        <v>#DIV/0!</v>
      </c>
      <c r="F342" s="288" t="str">
        <f t="shared" si="12"/>
        <v>否</v>
      </c>
    </row>
    <row r="343" ht="18.75" hidden="1" spans="1:6">
      <c r="A343" s="490" t="s">
        <v>668</v>
      </c>
      <c r="B343" s="312" t="s">
        <v>669</v>
      </c>
      <c r="C343" s="499"/>
      <c r="D343" s="492"/>
      <c r="E343" s="493" t="e">
        <f t="shared" si="11"/>
        <v>#DIV/0!</v>
      </c>
      <c r="F343" s="288" t="str">
        <f t="shared" si="12"/>
        <v>否</v>
      </c>
    </row>
    <row r="344" ht="18.75" hidden="1" spans="1:6">
      <c r="A344" s="495" t="s">
        <v>670</v>
      </c>
      <c r="B344" s="316" t="s">
        <v>142</v>
      </c>
      <c r="C344" s="499"/>
      <c r="D344" s="500"/>
      <c r="E344" s="493" t="e">
        <f t="shared" si="11"/>
        <v>#DIV/0!</v>
      </c>
      <c r="F344" s="288" t="str">
        <f t="shared" si="12"/>
        <v>否</v>
      </c>
    </row>
    <row r="345" ht="18.75" hidden="1" spans="1:6">
      <c r="A345" s="495" t="s">
        <v>671</v>
      </c>
      <c r="B345" s="316" t="s">
        <v>144</v>
      </c>
      <c r="C345" s="499"/>
      <c r="D345" s="500"/>
      <c r="E345" s="493" t="e">
        <f t="shared" si="11"/>
        <v>#DIV/0!</v>
      </c>
      <c r="F345" s="288" t="str">
        <f t="shared" si="12"/>
        <v>否</v>
      </c>
    </row>
    <row r="346" ht="18.75" hidden="1" spans="1:6">
      <c r="A346" s="495" t="s">
        <v>672</v>
      </c>
      <c r="B346" s="316" t="s">
        <v>146</v>
      </c>
      <c r="C346" s="499"/>
      <c r="D346" s="500"/>
      <c r="E346" s="493" t="e">
        <f t="shared" si="11"/>
        <v>#DIV/0!</v>
      </c>
      <c r="F346" s="288" t="str">
        <f t="shared" si="12"/>
        <v>否</v>
      </c>
    </row>
    <row r="347" ht="18.75" hidden="1" spans="1:6">
      <c r="A347" s="495" t="s">
        <v>673</v>
      </c>
      <c r="B347" s="316" t="s">
        <v>674</v>
      </c>
      <c r="C347" s="499"/>
      <c r="D347" s="500"/>
      <c r="E347" s="493" t="e">
        <f t="shared" si="11"/>
        <v>#DIV/0!</v>
      </c>
      <c r="F347" s="288" t="str">
        <f t="shared" si="12"/>
        <v>否</v>
      </c>
    </row>
    <row r="348" ht="18.75" hidden="1" spans="1:6">
      <c r="A348" s="495" t="s">
        <v>675</v>
      </c>
      <c r="B348" s="316" t="s">
        <v>676</v>
      </c>
      <c r="C348" s="499"/>
      <c r="D348" s="500"/>
      <c r="E348" s="493" t="e">
        <f t="shared" si="11"/>
        <v>#DIV/0!</v>
      </c>
      <c r="F348" s="288" t="str">
        <f t="shared" si="12"/>
        <v>否</v>
      </c>
    </row>
    <row r="349" ht="18.75" hidden="1" spans="1:6">
      <c r="A349" s="495" t="s">
        <v>677</v>
      </c>
      <c r="B349" s="316" t="s">
        <v>678</v>
      </c>
      <c r="C349" s="499"/>
      <c r="D349" s="500"/>
      <c r="E349" s="493" t="e">
        <f t="shared" si="11"/>
        <v>#DIV/0!</v>
      </c>
      <c r="F349" s="288" t="str">
        <f t="shared" si="12"/>
        <v>否</v>
      </c>
    </row>
    <row r="350" ht="18.75" hidden="1" spans="1:6">
      <c r="A350" s="495" t="s">
        <v>679</v>
      </c>
      <c r="B350" s="316" t="s">
        <v>243</v>
      </c>
      <c r="C350" s="499"/>
      <c r="D350" s="500"/>
      <c r="E350" s="493" t="e">
        <f t="shared" si="11"/>
        <v>#DIV/0!</v>
      </c>
      <c r="F350" s="288" t="str">
        <f t="shared" si="12"/>
        <v>否</v>
      </c>
    </row>
    <row r="351" ht="18.75" hidden="1" spans="1:6">
      <c r="A351" s="495" t="s">
        <v>680</v>
      </c>
      <c r="B351" s="316" t="s">
        <v>160</v>
      </c>
      <c r="C351" s="491"/>
      <c r="D351" s="500"/>
      <c r="E351" s="493" t="e">
        <f t="shared" si="11"/>
        <v>#DIV/0!</v>
      </c>
      <c r="F351" s="288" t="str">
        <f t="shared" si="12"/>
        <v>否</v>
      </c>
    </row>
    <row r="352" ht="18.75" hidden="1" spans="1:6">
      <c r="A352" s="495" t="s">
        <v>681</v>
      </c>
      <c r="B352" s="316" t="s">
        <v>682</v>
      </c>
      <c r="C352" s="499"/>
      <c r="D352" s="500"/>
      <c r="E352" s="493" t="e">
        <f t="shared" si="11"/>
        <v>#DIV/0!</v>
      </c>
      <c r="F352" s="288" t="str">
        <f t="shared" si="12"/>
        <v>否</v>
      </c>
    </row>
    <row r="353" ht="18.75" hidden="1" spans="1:6">
      <c r="A353" s="490" t="s">
        <v>683</v>
      </c>
      <c r="B353" s="312" t="s">
        <v>684</v>
      </c>
      <c r="C353" s="499"/>
      <c r="D353" s="492"/>
      <c r="E353" s="493" t="e">
        <f t="shared" si="11"/>
        <v>#DIV/0!</v>
      </c>
      <c r="F353" s="288" t="str">
        <f t="shared" si="12"/>
        <v>否</v>
      </c>
    </row>
    <row r="354" ht="18.75" hidden="1" spans="1:6">
      <c r="A354" s="495" t="s">
        <v>685</v>
      </c>
      <c r="B354" s="316" t="s">
        <v>142</v>
      </c>
      <c r="C354" s="499"/>
      <c r="D354" s="500"/>
      <c r="E354" s="493" t="e">
        <f t="shared" si="11"/>
        <v>#DIV/0!</v>
      </c>
      <c r="F354" s="288" t="str">
        <f t="shared" si="12"/>
        <v>否</v>
      </c>
    </row>
    <row r="355" ht="18.75" hidden="1" spans="1:6">
      <c r="A355" s="495" t="s">
        <v>686</v>
      </c>
      <c r="B355" s="316" t="s">
        <v>144</v>
      </c>
      <c r="C355" s="499"/>
      <c r="D355" s="500"/>
      <c r="E355" s="493" t="e">
        <f t="shared" si="11"/>
        <v>#DIV/0!</v>
      </c>
      <c r="F355" s="288" t="str">
        <f t="shared" si="12"/>
        <v>否</v>
      </c>
    </row>
    <row r="356" ht="18.75" hidden="1" spans="1:6">
      <c r="A356" s="495" t="s">
        <v>687</v>
      </c>
      <c r="B356" s="316" t="s">
        <v>146</v>
      </c>
      <c r="C356" s="499"/>
      <c r="D356" s="500"/>
      <c r="E356" s="493" t="e">
        <f t="shared" si="11"/>
        <v>#DIV/0!</v>
      </c>
      <c r="F356" s="288" t="str">
        <f t="shared" si="12"/>
        <v>否</v>
      </c>
    </row>
    <row r="357" ht="18.75" hidden="1" spans="1:6">
      <c r="A357" s="495" t="s">
        <v>688</v>
      </c>
      <c r="B357" s="316" t="s">
        <v>689</v>
      </c>
      <c r="C357" s="499"/>
      <c r="D357" s="500"/>
      <c r="E357" s="493" t="e">
        <f t="shared" si="11"/>
        <v>#DIV/0!</v>
      </c>
      <c r="F357" s="288" t="str">
        <f t="shared" si="12"/>
        <v>否</v>
      </c>
    </row>
    <row r="358" ht="18.75" hidden="1" spans="1:6">
      <c r="A358" s="495" t="s">
        <v>690</v>
      </c>
      <c r="B358" s="316" t="s">
        <v>691</v>
      </c>
      <c r="C358" s="499"/>
      <c r="D358" s="500"/>
      <c r="E358" s="493" t="e">
        <f t="shared" si="11"/>
        <v>#DIV/0!</v>
      </c>
      <c r="F358" s="288" t="str">
        <f t="shared" si="12"/>
        <v>否</v>
      </c>
    </row>
    <row r="359" ht="18.75" hidden="1" spans="1:6">
      <c r="A359" s="495" t="s">
        <v>692</v>
      </c>
      <c r="B359" s="316" t="s">
        <v>160</v>
      </c>
      <c r="C359" s="491"/>
      <c r="D359" s="500"/>
      <c r="E359" s="493" t="e">
        <f t="shared" si="11"/>
        <v>#DIV/0!</v>
      </c>
      <c r="F359" s="288" t="str">
        <f t="shared" si="12"/>
        <v>否</v>
      </c>
    </row>
    <row r="360" ht="18.75" hidden="1" spans="1:6">
      <c r="A360" s="495" t="s">
        <v>693</v>
      </c>
      <c r="B360" s="316" t="s">
        <v>694</v>
      </c>
      <c r="C360" s="499"/>
      <c r="D360" s="500"/>
      <c r="E360" s="493" t="e">
        <f t="shared" si="11"/>
        <v>#DIV/0!</v>
      </c>
      <c r="F360" s="288" t="str">
        <f t="shared" si="12"/>
        <v>否</v>
      </c>
    </row>
    <row r="361" ht="18.75" hidden="1" spans="1:6">
      <c r="A361" s="490" t="s">
        <v>695</v>
      </c>
      <c r="B361" s="312" t="s">
        <v>696</v>
      </c>
      <c r="C361" s="499"/>
      <c r="D361" s="492"/>
      <c r="E361" s="493" t="e">
        <f t="shared" si="11"/>
        <v>#DIV/0!</v>
      </c>
      <c r="F361" s="288" t="str">
        <f t="shared" si="12"/>
        <v>否</v>
      </c>
    </row>
    <row r="362" ht="18.75" hidden="1" spans="1:6">
      <c r="A362" s="495" t="s">
        <v>697</v>
      </c>
      <c r="B362" s="316" t="s">
        <v>142</v>
      </c>
      <c r="C362" s="499"/>
      <c r="D362" s="500"/>
      <c r="E362" s="493" t="e">
        <f t="shared" si="11"/>
        <v>#DIV/0!</v>
      </c>
      <c r="F362" s="288" t="str">
        <f t="shared" si="12"/>
        <v>否</v>
      </c>
    </row>
    <row r="363" ht="18.75" hidden="1" spans="1:6">
      <c r="A363" s="495" t="s">
        <v>698</v>
      </c>
      <c r="B363" s="316" t="s">
        <v>144</v>
      </c>
      <c r="C363" s="499"/>
      <c r="D363" s="500"/>
      <c r="E363" s="493" t="e">
        <f t="shared" si="11"/>
        <v>#DIV/0!</v>
      </c>
      <c r="F363" s="288" t="str">
        <f t="shared" si="12"/>
        <v>否</v>
      </c>
    </row>
    <row r="364" ht="18.75" hidden="1" spans="1:6">
      <c r="A364" s="495" t="s">
        <v>699</v>
      </c>
      <c r="B364" s="316" t="s">
        <v>243</v>
      </c>
      <c r="C364" s="499"/>
      <c r="D364" s="500"/>
      <c r="E364" s="493" t="e">
        <f t="shared" si="11"/>
        <v>#DIV/0!</v>
      </c>
      <c r="F364" s="288" t="str">
        <f t="shared" si="12"/>
        <v>否</v>
      </c>
    </row>
    <row r="365" ht="18.75" hidden="1" spans="1:6">
      <c r="A365" s="495" t="s">
        <v>700</v>
      </c>
      <c r="B365" s="316" t="s">
        <v>701</v>
      </c>
      <c r="C365" s="491"/>
      <c r="D365" s="500"/>
      <c r="E365" s="493" t="e">
        <f t="shared" si="11"/>
        <v>#DIV/0!</v>
      </c>
      <c r="F365" s="288" t="str">
        <f t="shared" si="12"/>
        <v>否</v>
      </c>
    </row>
    <row r="366" ht="18.75" hidden="1" spans="1:6">
      <c r="A366" s="495" t="s">
        <v>702</v>
      </c>
      <c r="B366" s="316" t="s">
        <v>703</v>
      </c>
      <c r="C366" s="499"/>
      <c r="D366" s="500"/>
      <c r="E366" s="493" t="e">
        <f t="shared" si="11"/>
        <v>#DIV/0!</v>
      </c>
      <c r="F366" s="288" t="str">
        <f t="shared" si="12"/>
        <v>否</v>
      </c>
    </row>
    <row r="367" ht="18.75" hidden="1" spans="1:6">
      <c r="A367" s="490" t="s">
        <v>704</v>
      </c>
      <c r="B367" s="312" t="s">
        <v>705</v>
      </c>
      <c r="C367" s="499"/>
      <c r="D367" s="492"/>
      <c r="E367" s="493" t="e">
        <f t="shared" si="11"/>
        <v>#DIV/0!</v>
      </c>
      <c r="F367" s="288" t="str">
        <f t="shared" si="12"/>
        <v>否</v>
      </c>
    </row>
    <row r="368" ht="18.75" hidden="1" spans="1:6">
      <c r="A368" s="495">
        <v>2049902</v>
      </c>
      <c r="B368" s="316" t="s">
        <v>706</v>
      </c>
      <c r="C368" s="499"/>
      <c r="D368" s="500"/>
      <c r="E368" s="493" t="e">
        <f t="shared" si="11"/>
        <v>#DIV/0!</v>
      </c>
      <c r="F368" s="288" t="str">
        <f t="shared" si="12"/>
        <v>否</v>
      </c>
    </row>
    <row r="369" ht="18.75" hidden="1" spans="1:6">
      <c r="A369" s="495" t="s">
        <v>707</v>
      </c>
      <c r="B369" s="316" t="s">
        <v>708</v>
      </c>
      <c r="C369" s="499"/>
      <c r="D369" s="500"/>
      <c r="E369" s="493" t="e">
        <f t="shared" si="11"/>
        <v>#DIV/0!</v>
      </c>
      <c r="F369" s="170" t="str">
        <f t="shared" si="12"/>
        <v>否</v>
      </c>
    </row>
    <row r="370" ht="18.75" spans="1:6">
      <c r="A370" s="490" t="s">
        <v>79</v>
      </c>
      <c r="B370" s="312" t="s">
        <v>80</v>
      </c>
      <c r="C370" s="508">
        <v>49890</v>
      </c>
      <c r="D370" s="492">
        <v>48288</v>
      </c>
      <c r="E370" s="493">
        <f t="shared" si="11"/>
        <v>-0.0321106434155141</v>
      </c>
      <c r="F370" s="288" t="str">
        <f t="shared" si="12"/>
        <v>是</v>
      </c>
    </row>
    <row r="371" ht="18.75" spans="1:6">
      <c r="A371" s="490" t="s">
        <v>709</v>
      </c>
      <c r="B371" s="312" t="s">
        <v>710</v>
      </c>
      <c r="C371" s="508">
        <v>905</v>
      </c>
      <c r="D371" s="492">
        <v>1062</v>
      </c>
      <c r="E371" s="493">
        <f t="shared" si="11"/>
        <v>0.173480662983425</v>
      </c>
      <c r="F371" s="288" t="str">
        <f t="shared" si="12"/>
        <v>是</v>
      </c>
    </row>
    <row r="372" ht="18.75" spans="1:6">
      <c r="A372" s="495" t="s">
        <v>711</v>
      </c>
      <c r="B372" s="316" t="s">
        <v>142</v>
      </c>
      <c r="C372" s="499">
        <v>840</v>
      </c>
      <c r="D372" s="497">
        <v>1062</v>
      </c>
      <c r="E372" s="498">
        <f t="shared" si="11"/>
        <v>0.264285714285714</v>
      </c>
      <c r="F372" s="288" t="str">
        <f t="shared" si="12"/>
        <v>是</v>
      </c>
    </row>
    <row r="373" ht="18.75" spans="1:6">
      <c r="A373" s="495" t="s">
        <v>712</v>
      </c>
      <c r="B373" s="316" t="s">
        <v>144</v>
      </c>
      <c r="C373" s="499">
        <v>65</v>
      </c>
      <c r="D373" s="497"/>
      <c r="E373" s="498">
        <f t="shared" si="11"/>
        <v>-1</v>
      </c>
      <c r="F373" s="288" t="str">
        <f t="shared" si="12"/>
        <v>是</v>
      </c>
    </row>
    <row r="374" ht="18.75" hidden="1" spans="1:6">
      <c r="A374" s="495" t="s">
        <v>713</v>
      </c>
      <c r="B374" s="316" t="s">
        <v>146</v>
      </c>
      <c r="C374" s="491"/>
      <c r="D374" s="500"/>
      <c r="E374" s="493" t="e">
        <f t="shared" si="11"/>
        <v>#DIV/0!</v>
      </c>
      <c r="F374" s="288" t="str">
        <f t="shared" si="12"/>
        <v>否</v>
      </c>
    </row>
    <row r="375" ht="18.75" hidden="1" spans="1:6">
      <c r="A375" s="495" t="s">
        <v>714</v>
      </c>
      <c r="B375" s="316" t="s">
        <v>715</v>
      </c>
      <c r="C375" s="497"/>
      <c r="D375" s="500"/>
      <c r="E375" s="493" t="e">
        <f t="shared" si="11"/>
        <v>#DIV/0!</v>
      </c>
      <c r="F375" s="288" t="str">
        <f t="shared" si="12"/>
        <v>否</v>
      </c>
    </row>
    <row r="376" ht="18.75" spans="1:6">
      <c r="A376" s="490" t="s">
        <v>716</v>
      </c>
      <c r="B376" s="312" t="s">
        <v>717</v>
      </c>
      <c r="C376" s="509">
        <v>46112</v>
      </c>
      <c r="D376" s="492">
        <v>45313</v>
      </c>
      <c r="E376" s="493">
        <f t="shared" si="11"/>
        <v>-0.0173273768216516</v>
      </c>
      <c r="F376" s="288" t="str">
        <f t="shared" si="12"/>
        <v>是</v>
      </c>
    </row>
    <row r="377" ht="18.75" spans="1:6">
      <c r="A377" s="495" t="s">
        <v>718</v>
      </c>
      <c r="B377" s="316" t="s">
        <v>719</v>
      </c>
      <c r="C377" s="497">
        <v>2183</v>
      </c>
      <c r="D377" s="497">
        <v>2552</v>
      </c>
      <c r="E377" s="498">
        <f t="shared" si="11"/>
        <v>0.169033440219881</v>
      </c>
      <c r="F377" s="288" t="str">
        <f t="shared" si="12"/>
        <v>是</v>
      </c>
    </row>
    <row r="378" ht="18.75" spans="1:6">
      <c r="A378" s="495" t="s">
        <v>720</v>
      </c>
      <c r="B378" s="316" t="s">
        <v>721</v>
      </c>
      <c r="C378" s="497">
        <v>23976</v>
      </c>
      <c r="D378" s="497">
        <v>22681</v>
      </c>
      <c r="E378" s="498">
        <f t="shared" si="11"/>
        <v>-0.0540123456790123</v>
      </c>
      <c r="F378" s="288" t="str">
        <f t="shared" si="12"/>
        <v>是</v>
      </c>
    </row>
    <row r="379" ht="18.75" spans="1:6">
      <c r="A379" s="495" t="s">
        <v>722</v>
      </c>
      <c r="B379" s="316" t="s">
        <v>723</v>
      </c>
      <c r="C379" s="500">
        <v>13352</v>
      </c>
      <c r="D379" s="497">
        <v>13004</v>
      </c>
      <c r="E379" s="498">
        <f t="shared" si="11"/>
        <v>-0.0260635110844817</v>
      </c>
      <c r="F379" s="288" t="str">
        <f t="shared" si="12"/>
        <v>是</v>
      </c>
    </row>
    <row r="380" ht="18.75" spans="1:6">
      <c r="A380" s="495" t="s">
        <v>724</v>
      </c>
      <c r="B380" s="316" t="s">
        <v>725</v>
      </c>
      <c r="C380" s="500">
        <v>6601</v>
      </c>
      <c r="D380" s="497">
        <v>7076</v>
      </c>
      <c r="E380" s="498">
        <f t="shared" si="11"/>
        <v>0.0719587941221027</v>
      </c>
      <c r="F380" s="288" t="str">
        <f t="shared" si="12"/>
        <v>是</v>
      </c>
    </row>
    <row r="381" ht="18.75" hidden="1" spans="1:6">
      <c r="A381" s="495" t="s">
        <v>726</v>
      </c>
      <c r="B381" s="316" t="s">
        <v>727</v>
      </c>
      <c r="C381" s="499">
        <v>0</v>
      </c>
      <c r="D381" s="500"/>
      <c r="E381" s="493" t="e">
        <f t="shared" si="11"/>
        <v>#DIV/0!</v>
      </c>
      <c r="F381" s="288" t="str">
        <f t="shared" si="12"/>
        <v>否</v>
      </c>
    </row>
    <row r="382" ht="18.75" hidden="1" spans="1:6">
      <c r="A382" s="495" t="s">
        <v>728</v>
      </c>
      <c r="B382" s="316" t="s">
        <v>729</v>
      </c>
      <c r="C382" s="499">
        <v>0</v>
      </c>
      <c r="D382" s="500"/>
      <c r="E382" s="493" t="e">
        <f t="shared" si="11"/>
        <v>#DIV/0!</v>
      </c>
      <c r="F382" s="288" t="str">
        <f t="shared" si="12"/>
        <v>否</v>
      </c>
    </row>
    <row r="383" ht="18.75" hidden="1" spans="1:6">
      <c r="A383" s="495" t="s">
        <v>730</v>
      </c>
      <c r="B383" s="316" t="s">
        <v>731</v>
      </c>
      <c r="C383" s="491"/>
      <c r="D383" s="500"/>
      <c r="E383" s="493" t="e">
        <f t="shared" si="11"/>
        <v>#DIV/0!</v>
      </c>
      <c r="F383" s="288" t="str">
        <f t="shared" si="12"/>
        <v>否</v>
      </c>
    </row>
    <row r="384" ht="18.75" hidden="1" spans="1:6">
      <c r="A384" s="495" t="s">
        <v>732</v>
      </c>
      <c r="B384" s="316" t="s">
        <v>733</v>
      </c>
      <c r="C384" s="499"/>
      <c r="D384" s="500"/>
      <c r="E384" s="493" t="e">
        <f t="shared" si="11"/>
        <v>#DIV/0!</v>
      </c>
      <c r="F384" s="288" t="str">
        <f t="shared" si="12"/>
        <v>否</v>
      </c>
    </row>
    <row r="385" ht="18.75" spans="1:6">
      <c r="A385" s="490" t="s">
        <v>734</v>
      </c>
      <c r="B385" s="312" t="s">
        <v>735</v>
      </c>
      <c r="C385" s="508">
        <v>1529</v>
      </c>
      <c r="D385" s="492">
        <v>1421</v>
      </c>
      <c r="E385" s="493">
        <f t="shared" si="11"/>
        <v>-0.0706344015696534</v>
      </c>
      <c r="F385" s="288" t="str">
        <f t="shared" si="12"/>
        <v>是</v>
      </c>
    </row>
    <row r="386" ht="18.75" hidden="1" spans="1:6">
      <c r="A386" s="495" t="s">
        <v>736</v>
      </c>
      <c r="B386" s="316" t="s">
        <v>737</v>
      </c>
      <c r="C386" s="499"/>
      <c r="D386" s="500"/>
      <c r="E386" s="493" t="e">
        <f t="shared" si="11"/>
        <v>#DIV/0!</v>
      </c>
      <c r="F386" s="288" t="str">
        <f t="shared" si="12"/>
        <v>否</v>
      </c>
    </row>
    <row r="387" ht="18.75" spans="1:6">
      <c r="A387" s="495" t="s">
        <v>738</v>
      </c>
      <c r="B387" s="316" t="s">
        <v>739</v>
      </c>
      <c r="C387" s="499">
        <v>1529</v>
      </c>
      <c r="D387" s="497">
        <v>1421</v>
      </c>
      <c r="E387" s="498">
        <f t="shared" ref="E387:E450" si="13">(D387-C387)/C387</f>
        <v>-0.0706344015696534</v>
      </c>
      <c r="F387" s="288" t="str">
        <f t="shared" si="12"/>
        <v>是</v>
      </c>
    </row>
    <row r="388" ht="18.75" hidden="1" spans="1:6">
      <c r="A388" s="495" t="s">
        <v>740</v>
      </c>
      <c r="B388" s="316" t="s">
        <v>741</v>
      </c>
      <c r="C388" s="499"/>
      <c r="D388" s="500"/>
      <c r="E388" s="493" t="e">
        <f t="shared" si="13"/>
        <v>#DIV/0!</v>
      </c>
      <c r="F388" s="288" t="str">
        <f t="shared" si="12"/>
        <v>否</v>
      </c>
    </row>
    <row r="389" ht="18.75" hidden="1" spans="1:6">
      <c r="A389" s="495" t="s">
        <v>742</v>
      </c>
      <c r="B389" s="316" t="s">
        <v>743</v>
      </c>
      <c r="C389" s="491"/>
      <c r="D389" s="500"/>
      <c r="E389" s="493" t="e">
        <f t="shared" si="13"/>
        <v>#DIV/0!</v>
      </c>
      <c r="F389" s="288" t="str">
        <f t="shared" si="12"/>
        <v>否</v>
      </c>
    </row>
    <row r="390" ht="18.75" hidden="1" spans="1:6">
      <c r="A390" s="495" t="s">
        <v>744</v>
      </c>
      <c r="B390" s="316" t="s">
        <v>745</v>
      </c>
      <c r="C390" s="499"/>
      <c r="D390" s="500"/>
      <c r="E390" s="493" t="e">
        <f t="shared" si="13"/>
        <v>#DIV/0!</v>
      </c>
      <c r="F390" s="288" t="str">
        <f t="shared" si="12"/>
        <v>否</v>
      </c>
    </row>
    <row r="391" ht="18.75" hidden="1" spans="1:6">
      <c r="A391" s="490" t="s">
        <v>746</v>
      </c>
      <c r="B391" s="312" t="s">
        <v>747</v>
      </c>
      <c r="C391" s="499"/>
      <c r="D391" s="492"/>
      <c r="E391" s="493" t="e">
        <f t="shared" si="13"/>
        <v>#DIV/0!</v>
      </c>
      <c r="F391" s="288" t="str">
        <f t="shared" ref="F391:F454" si="14">IF(LEN(A391)=3,"是",IF(B391&lt;&gt;"",IF(SUM(C391:D391)&lt;&gt;0,"是","否"),"是"))</f>
        <v>否</v>
      </c>
    </row>
    <row r="392" ht="18.75" hidden="1" spans="1:6">
      <c r="A392" s="495" t="s">
        <v>748</v>
      </c>
      <c r="B392" s="316" t="s">
        <v>749</v>
      </c>
      <c r="C392" s="499"/>
      <c r="D392" s="500"/>
      <c r="E392" s="493" t="e">
        <f t="shared" si="13"/>
        <v>#DIV/0!</v>
      </c>
      <c r="F392" s="288" t="str">
        <f t="shared" si="14"/>
        <v>否</v>
      </c>
    </row>
    <row r="393" ht="18.75" hidden="1" spans="1:6">
      <c r="A393" s="495" t="s">
        <v>750</v>
      </c>
      <c r="B393" s="316" t="s">
        <v>751</v>
      </c>
      <c r="C393" s="499"/>
      <c r="D393" s="500"/>
      <c r="E393" s="493" t="e">
        <f t="shared" si="13"/>
        <v>#DIV/0!</v>
      </c>
      <c r="F393" s="288" t="str">
        <f t="shared" si="14"/>
        <v>否</v>
      </c>
    </row>
    <row r="394" ht="18.75" hidden="1" spans="1:6">
      <c r="A394" s="495" t="s">
        <v>752</v>
      </c>
      <c r="B394" s="316" t="s">
        <v>753</v>
      </c>
      <c r="C394" s="499"/>
      <c r="D394" s="500"/>
      <c r="E394" s="493" t="e">
        <f t="shared" si="13"/>
        <v>#DIV/0!</v>
      </c>
      <c r="F394" s="288" t="str">
        <f t="shared" si="14"/>
        <v>否</v>
      </c>
    </row>
    <row r="395" ht="18.75" hidden="1" spans="1:6">
      <c r="A395" s="495" t="s">
        <v>754</v>
      </c>
      <c r="B395" s="316" t="s">
        <v>755</v>
      </c>
      <c r="C395" s="491"/>
      <c r="D395" s="500"/>
      <c r="E395" s="493" t="e">
        <f t="shared" si="13"/>
        <v>#DIV/0!</v>
      </c>
      <c r="F395" s="288" t="str">
        <f t="shared" si="14"/>
        <v>否</v>
      </c>
    </row>
    <row r="396" ht="18.75" hidden="1" spans="1:6">
      <c r="A396" s="495" t="s">
        <v>756</v>
      </c>
      <c r="B396" s="316" t="s">
        <v>757</v>
      </c>
      <c r="C396" s="499"/>
      <c r="D396" s="500"/>
      <c r="E396" s="493" t="e">
        <f t="shared" si="13"/>
        <v>#DIV/0!</v>
      </c>
      <c r="F396" s="288" t="str">
        <f t="shared" si="14"/>
        <v>否</v>
      </c>
    </row>
    <row r="397" ht="18.75" hidden="1" spans="1:6">
      <c r="A397" s="490" t="s">
        <v>758</v>
      </c>
      <c r="B397" s="312" t="s">
        <v>759</v>
      </c>
      <c r="C397" s="499"/>
      <c r="D397" s="492"/>
      <c r="E397" s="493" t="e">
        <f t="shared" si="13"/>
        <v>#DIV/0!</v>
      </c>
      <c r="F397" s="288" t="str">
        <f t="shared" si="14"/>
        <v>否</v>
      </c>
    </row>
    <row r="398" ht="18.75" hidden="1" spans="1:6">
      <c r="A398" s="495" t="s">
        <v>760</v>
      </c>
      <c r="B398" s="316" t="s">
        <v>761</v>
      </c>
      <c r="C398" s="499"/>
      <c r="D398" s="500"/>
      <c r="E398" s="493" t="e">
        <f t="shared" si="13"/>
        <v>#DIV/0!</v>
      </c>
      <c r="F398" s="288" t="str">
        <f t="shared" si="14"/>
        <v>否</v>
      </c>
    </row>
    <row r="399" ht="18.75" hidden="1" spans="1:6">
      <c r="A399" s="495" t="s">
        <v>762</v>
      </c>
      <c r="B399" s="316" t="s">
        <v>763</v>
      </c>
      <c r="C399" s="491"/>
      <c r="D399" s="500"/>
      <c r="E399" s="493" t="e">
        <f t="shared" si="13"/>
        <v>#DIV/0!</v>
      </c>
      <c r="F399" s="288" t="str">
        <f t="shared" si="14"/>
        <v>否</v>
      </c>
    </row>
    <row r="400" ht="18.75" hidden="1" spans="1:6">
      <c r="A400" s="495" t="s">
        <v>764</v>
      </c>
      <c r="B400" s="316" t="s">
        <v>765</v>
      </c>
      <c r="C400" s="499"/>
      <c r="D400" s="500"/>
      <c r="E400" s="493" t="e">
        <f t="shared" si="13"/>
        <v>#DIV/0!</v>
      </c>
      <c r="F400" s="288" t="str">
        <f t="shared" si="14"/>
        <v>否</v>
      </c>
    </row>
    <row r="401" ht="18.75" hidden="1" spans="1:6">
      <c r="A401" s="490" t="s">
        <v>766</v>
      </c>
      <c r="B401" s="312" t="s">
        <v>767</v>
      </c>
      <c r="C401" s="499"/>
      <c r="D401" s="492"/>
      <c r="E401" s="493" t="e">
        <f t="shared" si="13"/>
        <v>#DIV/0!</v>
      </c>
      <c r="F401" s="288" t="str">
        <f t="shared" si="14"/>
        <v>否</v>
      </c>
    </row>
    <row r="402" ht="18.75" hidden="1" spans="1:6">
      <c r="A402" s="495" t="s">
        <v>768</v>
      </c>
      <c r="B402" s="316" t="s">
        <v>769</v>
      </c>
      <c r="C402" s="499"/>
      <c r="D402" s="500"/>
      <c r="E402" s="493" t="e">
        <f t="shared" si="13"/>
        <v>#DIV/0!</v>
      </c>
      <c r="F402" s="288" t="str">
        <f t="shared" si="14"/>
        <v>否</v>
      </c>
    </row>
    <row r="403" ht="18.75" hidden="1" spans="1:6">
      <c r="A403" s="495" t="s">
        <v>770</v>
      </c>
      <c r="B403" s="316" t="s">
        <v>771</v>
      </c>
      <c r="C403" s="491"/>
      <c r="D403" s="500"/>
      <c r="E403" s="493" t="e">
        <f t="shared" si="13"/>
        <v>#DIV/0!</v>
      </c>
      <c r="F403" s="288" t="str">
        <f t="shared" si="14"/>
        <v>否</v>
      </c>
    </row>
    <row r="404" ht="18.75" hidden="1" spans="1:6">
      <c r="A404" s="495" t="s">
        <v>772</v>
      </c>
      <c r="B404" s="316" t="s">
        <v>773</v>
      </c>
      <c r="C404" s="496"/>
      <c r="D404" s="500"/>
      <c r="E404" s="493" t="e">
        <f t="shared" si="13"/>
        <v>#DIV/0!</v>
      </c>
      <c r="F404" s="288" t="str">
        <f t="shared" si="14"/>
        <v>否</v>
      </c>
    </row>
    <row r="405" ht="18.75" spans="1:6">
      <c r="A405" s="490" t="s">
        <v>774</v>
      </c>
      <c r="B405" s="312" t="s">
        <v>775</v>
      </c>
      <c r="C405" s="491">
        <v>275</v>
      </c>
      <c r="D405" s="492">
        <v>302</v>
      </c>
      <c r="E405" s="493">
        <f t="shared" si="13"/>
        <v>0.0981818181818182</v>
      </c>
      <c r="F405" s="288" t="str">
        <f t="shared" si="14"/>
        <v>是</v>
      </c>
    </row>
    <row r="406" ht="18.75" spans="1:6">
      <c r="A406" s="495" t="s">
        <v>776</v>
      </c>
      <c r="B406" s="316" t="s">
        <v>777</v>
      </c>
      <c r="C406" s="499">
        <v>275</v>
      </c>
      <c r="D406" s="497">
        <v>302</v>
      </c>
      <c r="E406" s="498">
        <f t="shared" si="13"/>
        <v>0.0981818181818182</v>
      </c>
      <c r="F406" s="288" t="str">
        <f t="shared" si="14"/>
        <v>是</v>
      </c>
    </row>
    <row r="407" ht="18.75" hidden="1" spans="1:6">
      <c r="A407" s="495" t="s">
        <v>778</v>
      </c>
      <c r="B407" s="316" t="s">
        <v>779</v>
      </c>
      <c r="C407" s="491"/>
      <c r="D407" s="500"/>
      <c r="E407" s="493" t="e">
        <f t="shared" si="13"/>
        <v>#DIV/0!</v>
      </c>
      <c r="F407" s="288" t="str">
        <f t="shared" si="14"/>
        <v>否</v>
      </c>
    </row>
    <row r="408" ht="18.75" hidden="1" spans="1:6">
      <c r="A408" s="495" t="s">
        <v>780</v>
      </c>
      <c r="B408" s="316" t="s">
        <v>781</v>
      </c>
      <c r="C408" s="499"/>
      <c r="D408" s="500"/>
      <c r="E408" s="493" t="e">
        <f t="shared" si="13"/>
        <v>#DIV/0!</v>
      </c>
      <c r="F408" s="288" t="str">
        <f t="shared" si="14"/>
        <v>否</v>
      </c>
    </row>
    <row r="409" ht="18.75" spans="1:6">
      <c r="A409" s="490" t="s">
        <v>782</v>
      </c>
      <c r="B409" s="312" t="s">
        <v>783</v>
      </c>
      <c r="C409" s="508">
        <v>373</v>
      </c>
      <c r="D409" s="492">
        <v>199</v>
      </c>
      <c r="E409" s="493">
        <f t="shared" si="13"/>
        <v>-0.466487935656836</v>
      </c>
      <c r="F409" s="288" t="str">
        <f t="shared" si="14"/>
        <v>是</v>
      </c>
    </row>
    <row r="410" ht="18.75" spans="1:6">
      <c r="A410" s="495" t="s">
        <v>784</v>
      </c>
      <c r="B410" s="316" t="s">
        <v>785</v>
      </c>
      <c r="C410" s="499">
        <v>159</v>
      </c>
      <c r="D410" s="500"/>
      <c r="E410" s="498">
        <f t="shared" si="13"/>
        <v>-1</v>
      </c>
      <c r="F410" s="288" t="str">
        <f t="shared" si="14"/>
        <v>是</v>
      </c>
    </row>
    <row r="411" ht="18.75" spans="1:6">
      <c r="A411" s="495" t="s">
        <v>786</v>
      </c>
      <c r="B411" s="316" t="s">
        <v>787</v>
      </c>
      <c r="C411" s="499">
        <v>214</v>
      </c>
      <c r="D411" s="497">
        <v>199</v>
      </c>
      <c r="E411" s="498">
        <f t="shared" si="13"/>
        <v>-0.0700934579439252</v>
      </c>
      <c r="F411" s="288" t="str">
        <f t="shared" si="14"/>
        <v>是</v>
      </c>
    </row>
    <row r="412" ht="18.75" hidden="1" spans="1:6">
      <c r="A412" s="495" t="s">
        <v>788</v>
      </c>
      <c r="B412" s="316" t="s">
        <v>789</v>
      </c>
      <c r="C412" s="499"/>
      <c r="D412" s="500"/>
      <c r="E412" s="493" t="e">
        <f t="shared" si="13"/>
        <v>#DIV/0!</v>
      </c>
      <c r="F412" s="288" t="str">
        <f t="shared" si="14"/>
        <v>否</v>
      </c>
    </row>
    <row r="413" ht="18.75" hidden="1" spans="1:6">
      <c r="A413" s="495" t="s">
        <v>790</v>
      </c>
      <c r="B413" s="316" t="s">
        <v>791</v>
      </c>
      <c r="C413" s="491"/>
      <c r="D413" s="500"/>
      <c r="E413" s="493" t="e">
        <f t="shared" si="13"/>
        <v>#DIV/0!</v>
      </c>
      <c r="F413" s="288" t="str">
        <f t="shared" si="14"/>
        <v>否</v>
      </c>
    </row>
    <row r="414" ht="18.75" hidden="1" spans="1:6">
      <c r="A414" s="495" t="s">
        <v>792</v>
      </c>
      <c r="B414" s="316" t="s">
        <v>793</v>
      </c>
      <c r="C414" s="499"/>
      <c r="D414" s="500"/>
      <c r="E414" s="493" t="e">
        <f t="shared" si="13"/>
        <v>#DIV/0!</v>
      </c>
      <c r="F414" s="288" t="str">
        <f t="shared" si="14"/>
        <v>否</v>
      </c>
    </row>
    <row r="415" ht="18.75" spans="1:6">
      <c r="A415" s="490" t="s">
        <v>794</v>
      </c>
      <c r="B415" s="312" t="s">
        <v>795</v>
      </c>
      <c r="C415" s="491">
        <v>396</v>
      </c>
      <c r="D415" s="492"/>
      <c r="E415" s="493">
        <f t="shared" si="13"/>
        <v>-1</v>
      </c>
      <c r="F415" s="288" t="str">
        <f t="shared" si="14"/>
        <v>是</v>
      </c>
    </row>
    <row r="416" s="478" customFormat="1" ht="18.75" hidden="1" spans="1:6">
      <c r="A416" s="495" t="s">
        <v>796</v>
      </c>
      <c r="B416" s="316" t="s">
        <v>797</v>
      </c>
      <c r="C416" s="499"/>
      <c r="D416" s="500"/>
      <c r="E416" s="493" t="e">
        <f t="shared" si="13"/>
        <v>#DIV/0!</v>
      </c>
      <c r="F416" s="288" t="str">
        <f t="shared" si="14"/>
        <v>否</v>
      </c>
    </row>
    <row r="417" ht="18.75" hidden="1" spans="1:6">
      <c r="A417" s="495" t="s">
        <v>798</v>
      </c>
      <c r="B417" s="316" t="s">
        <v>799</v>
      </c>
      <c r="C417" s="499"/>
      <c r="D417" s="500"/>
      <c r="E417" s="493" t="e">
        <f t="shared" si="13"/>
        <v>#DIV/0!</v>
      </c>
      <c r="F417" s="288" t="str">
        <f t="shared" si="14"/>
        <v>否</v>
      </c>
    </row>
    <row r="418" ht="18.75" hidden="1" spans="1:6">
      <c r="A418" s="495" t="s">
        <v>800</v>
      </c>
      <c r="B418" s="316" t="s">
        <v>801</v>
      </c>
      <c r="C418" s="499"/>
      <c r="D418" s="500"/>
      <c r="E418" s="493" t="e">
        <f t="shared" si="13"/>
        <v>#DIV/0!</v>
      </c>
      <c r="F418" s="288" t="str">
        <f t="shared" si="14"/>
        <v>否</v>
      </c>
    </row>
    <row r="419" s="478" customFormat="1" ht="18.75" hidden="1" spans="1:6">
      <c r="A419" s="495" t="s">
        <v>802</v>
      </c>
      <c r="B419" s="316" t="s">
        <v>803</v>
      </c>
      <c r="C419" s="499"/>
      <c r="D419" s="500"/>
      <c r="E419" s="493" t="e">
        <f t="shared" si="13"/>
        <v>#DIV/0!</v>
      </c>
      <c r="F419" s="288" t="str">
        <f t="shared" si="14"/>
        <v>否</v>
      </c>
    </row>
    <row r="420" ht="18.75" hidden="1" spans="1:6">
      <c r="A420" s="495" t="s">
        <v>804</v>
      </c>
      <c r="B420" s="316" t="s">
        <v>805</v>
      </c>
      <c r="C420" s="491"/>
      <c r="D420" s="500"/>
      <c r="E420" s="493" t="e">
        <f t="shared" si="13"/>
        <v>#DIV/0!</v>
      </c>
      <c r="F420" s="288" t="str">
        <f t="shared" si="14"/>
        <v>否</v>
      </c>
    </row>
    <row r="421" ht="18.75" spans="1:6">
      <c r="A421" s="495" t="s">
        <v>806</v>
      </c>
      <c r="B421" s="316" t="s">
        <v>807</v>
      </c>
      <c r="C421" s="499">
        <v>396</v>
      </c>
      <c r="D421" s="500"/>
      <c r="E421" s="498">
        <f t="shared" si="13"/>
        <v>-1</v>
      </c>
      <c r="F421" s="288" t="str">
        <f t="shared" si="14"/>
        <v>是</v>
      </c>
    </row>
    <row r="422" ht="18.75" hidden="1" spans="1:6">
      <c r="A422" s="490" t="s">
        <v>808</v>
      </c>
      <c r="B422" s="312" t="s">
        <v>809</v>
      </c>
      <c r="C422" s="507"/>
      <c r="D422" s="492"/>
      <c r="E422" s="493" t="e">
        <f t="shared" si="13"/>
        <v>#DIV/0!</v>
      </c>
      <c r="F422" s="288" t="str">
        <f t="shared" si="14"/>
        <v>否</v>
      </c>
    </row>
    <row r="423" ht="18.75" hidden="1" spans="1:6">
      <c r="A423" s="318">
        <v>2059999</v>
      </c>
      <c r="B423" s="316" t="s">
        <v>810</v>
      </c>
      <c r="C423" s="507"/>
      <c r="D423" s="500"/>
      <c r="E423" s="493" t="e">
        <f t="shared" si="13"/>
        <v>#DIV/0!</v>
      </c>
      <c r="F423" s="288" t="str">
        <f t="shared" si="14"/>
        <v>否</v>
      </c>
    </row>
    <row r="424" ht="18.75" spans="1:6">
      <c r="A424" s="490" t="s">
        <v>81</v>
      </c>
      <c r="B424" s="312" t="s">
        <v>82</v>
      </c>
      <c r="C424" s="508">
        <v>656</v>
      </c>
      <c r="D424" s="492">
        <v>773</v>
      </c>
      <c r="E424" s="493">
        <f t="shared" si="13"/>
        <v>0.178353658536585</v>
      </c>
      <c r="F424" s="288" t="str">
        <f t="shared" si="14"/>
        <v>是</v>
      </c>
    </row>
    <row r="425" ht="18.75" spans="1:6">
      <c r="A425" s="490" t="s">
        <v>811</v>
      </c>
      <c r="B425" s="312" t="s">
        <v>812</v>
      </c>
      <c r="C425" s="491">
        <v>154</v>
      </c>
      <c r="D425" s="492">
        <v>108</v>
      </c>
      <c r="E425" s="493">
        <f t="shared" si="13"/>
        <v>-0.298701298701299</v>
      </c>
      <c r="F425" s="288" t="str">
        <f t="shared" si="14"/>
        <v>是</v>
      </c>
    </row>
    <row r="426" ht="18.75" spans="1:6">
      <c r="A426" s="495" t="s">
        <v>813</v>
      </c>
      <c r="B426" s="316" t="s">
        <v>142</v>
      </c>
      <c r="C426" s="499">
        <v>154</v>
      </c>
      <c r="D426" s="497">
        <v>108</v>
      </c>
      <c r="E426" s="498">
        <f t="shared" si="13"/>
        <v>-0.298701298701299</v>
      </c>
      <c r="F426" s="288" t="str">
        <f t="shared" si="14"/>
        <v>是</v>
      </c>
    </row>
    <row r="427" ht="18.75" hidden="1" spans="1:6">
      <c r="A427" s="495" t="s">
        <v>814</v>
      </c>
      <c r="B427" s="316" t="s">
        <v>144</v>
      </c>
      <c r="C427" s="499"/>
      <c r="D427" s="500"/>
      <c r="E427" s="493" t="e">
        <f t="shared" si="13"/>
        <v>#DIV/0!</v>
      </c>
      <c r="F427" s="288" t="str">
        <f t="shared" si="14"/>
        <v>否</v>
      </c>
    </row>
    <row r="428" ht="18.75" hidden="1" spans="1:6">
      <c r="A428" s="495" t="s">
        <v>815</v>
      </c>
      <c r="B428" s="316" t="s">
        <v>146</v>
      </c>
      <c r="C428" s="491"/>
      <c r="D428" s="500"/>
      <c r="E428" s="493" t="e">
        <f t="shared" si="13"/>
        <v>#DIV/0!</v>
      </c>
      <c r="F428" s="288" t="str">
        <f t="shared" si="14"/>
        <v>否</v>
      </c>
    </row>
    <row r="429" ht="18.75" hidden="1" spans="1:6">
      <c r="A429" s="495" t="s">
        <v>816</v>
      </c>
      <c r="B429" s="316" t="s">
        <v>817</v>
      </c>
      <c r="C429" s="499"/>
      <c r="D429" s="500"/>
      <c r="E429" s="493" t="e">
        <f t="shared" si="13"/>
        <v>#DIV/0!</v>
      </c>
      <c r="F429" s="288" t="str">
        <f t="shared" si="14"/>
        <v>否</v>
      </c>
    </row>
    <row r="430" ht="18.75" hidden="1" spans="1:6">
      <c r="A430" s="490" t="s">
        <v>818</v>
      </c>
      <c r="B430" s="312" t="s">
        <v>819</v>
      </c>
      <c r="C430" s="499"/>
      <c r="D430" s="492"/>
      <c r="E430" s="493" t="e">
        <f t="shared" si="13"/>
        <v>#DIV/0!</v>
      </c>
      <c r="F430" s="288" t="str">
        <f t="shared" si="14"/>
        <v>否</v>
      </c>
    </row>
    <row r="431" ht="18.75" hidden="1" spans="1:6">
      <c r="A431" s="495" t="s">
        <v>820</v>
      </c>
      <c r="B431" s="316" t="s">
        <v>821</v>
      </c>
      <c r="C431" s="499"/>
      <c r="D431" s="500"/>
      <c r="E431" s="493" t="e">
        <f t="shared" si="13"/>
        <v>#DIV/0!</v>
      </c>
      <c r="F431" s="288" t="str">
        <f t="shared" si="14"/>
        <v>否</v>
      </c>
    </row>
    <row r="432" ht="18.75" hidden="1" spans="1:6">
      <c r="A432" s="495" t="s">
        <v>822</v>
      </c>
      <c r="B432" s="316" t="s">
        <v>823</v>
      </c>
      <c r="C432" s="499"/>
      <c r="D432" s="500"/>
      <c r="E432" s="493" t="e">
        <f t="shared" si="13"/>
        <v>#DIV/0!</v>
      </c>
      <c r="F432" s="288" t="str">
        <f t="shared" si="14"/>
        <v>否</v>
      </c>
    </row>
    <row r="433" ht="18.75" hidden="1" spans="1:6">
      <c r="A433" s="495" t="s">
        <v>824</v>
      </c>
      <c r="B433" s="316" t="s">
        <v>825</v>
      </c>
      <c r="C433" s="499"/>
      <c r="D433" s="500"/>
      <c r="E433" s="493" t="e">
        <f t="shared" si="13"/>
        <v>#DIV/0!</v>
      </c>
      <c r="F433" s="288" t="str">
        <f t="shared" si="14"/>
        <v>否</v>
      </c>
    </row>
    <row r="434" ht="18.75" hidden="1" spans="1:6">
      <c r="A434" s="495" t="s">
        <v>826</v>
      </c>
      <c r="B434" s="316" t="s">
        <v>827</v>
      </c>
      <c r="C434" s="499"/>
      <c r="D434" s="500"/>
      <c r="E434" s="493" t="e">
        <f t="shared" si="13"/>
        <v>#DIV/0!</v>
      </c>
      <c r="F434" s="288" t="str">
        <f t="shared" si="14"/>
        <v>否</v>
      </c>
    </row>
    <row r="435" ht="18.75" hidden="1" spans="1:6">
      <c r="A435" s="495" t="s">
        <v>828</v>
      </c>
      <c r="B435" s="316" t="s">
        <v>829</v>
      </c>
      <c r="C435" s="499"/>
      <c r="D435" s="500"/>
      <c r="E435" s="493" t="e">
        <f t="shared" si="13"/>
        <v>#DIV/0!</v>
      </c>
      <c r="F435" s="288" t="str">
        <f t="shared" si="14"/>
        <v>否</v>
      </c>
    </row>
    <row r="436" ht="18.75" hidden="1" spans="1:6">
      <c r="A436" s="495" t="s">
        <v>830</v>
      </c>
      <c r="B436" s="316" t="s">
        <v>831</v>
      </c>
      <c r="C436" s="499"/>
      <c r="D436" s="500"/>
      <c r="E436" s="493" t="e">
        <f t="shared" si="13"/>
        <v>#DIV/0!</v>
      </c>
      <c r="F436" s="288" t="str">
        <f t="shared" si="14"/>
        <v>否</v>
      </c>
    </row>
    <row r="437" ht="18.75" hidden="1" spans="1:6">
      <c r="A437" s="502">
        <v>2060208</v>
      </c>
      <c r="B437" s="511" t="s">
        <v>832</v>
      </c>
      <c r="C437" s="491"/>
      <c r="D437" s="500"/>
      <c r="E437" s="493" t="e">
        <f t="shared" si="13"/>
        <v>#DIV/0!</v>
      </c>
      <c r="F437" s="288" t="str">
        <f t="shared" si="14"/>
        <v>否</v>
      </c>
    </row>
    <row r="438" ht="18.75" hidden="1" spans="1:6">
      <c r="A438" s="495" t="s">
        <v>833</v>
      </c>
      <c r="B438" s="316" t="s">
        <v>834</v>
      </c>
      <c r="C438" s="499"/>
      <c r="D438" s="500"/>
      <c r="E438" s="493" t="e">
        <f t="shared" si="13"/>
        <v>#DIV/0!</v>
      </c>
      <c r="F438" s="288" t="str">
        <f t="shared" si="14"/>
        <v>否</v>
      </c>
    </row>
    <row r="439" ht="18.75" hidden="1" spans="1:6">
      <c r="A439" s="490" t="s">
        <v>835</v>
      </c>
      <c r="B439" s="312" t="s">
        <v>836</v>
      </c>
      <c r="C439" s="499"/>
      <c r="D439" s="492"/>
      <c r="E439" s="493" t="e">
        <f t="shared" si="13"/>
        <v>#DIV/0!</v>
      </c>
      <c r="F439" s="288" t="str">
        <f t="shared" si="14"/>
        <v>否</v>
      </c>
    </row>
    <row r="440" ht="18.75" hidden="1" spans="1:6">
      <c r="A440" s="495" t="s">
        <v>837</v>
      </c>
      <c r="B440" s="316" t="s">
        <v>821</v>
      </c>
      <c r="C440" s="499"/>
      <c r="D440" s="500"/>
      <c r="E440" s="493" t="e">
        <f t="shared" si="13"/>
        <v>#DIV/0!</v>
      </c>
      <c r="F440" s="288" t="str">
        <f t="shared" si="14"/>
        <v>否</v>
      </c>
    </row>
    <row r="441" ht="18.75" hidden="1" spans="1:6">
      <c r="A441" s="495" t="s">
        <v>838</v>
      </c>
      <c r="B441" s="316" t="s">
        <v>839</v>
      </c>
      <c r="C441" s="499"/>
      <c r="D441" s="500"/>
      <c r="E441" s="493" t="e">
        <f t="shared" si="13"/>
        <v>#DIV/0!</v>
      </c>
      <c r="F441" s="288" t="str">
        <f t="shared" si="14"/>
        <v>否</v>
      </c>
    </row>
    <row r="442" ht="18.75" hidden="1" spans="1:6">
      <c r="A442" s="495" t="s">
        <v>840</v>
      </c>
      <c r="B442" s="316" t="s">
        <v>841</v>
      </c>
      <c r="C442" s="499"/>
      <c r="D442" s="500"/>
      <c r="E442" s="493" t="e">
        <f t="shared" si="13"/>
        <v>#DIV/0!</v>
      </c>
      <c r="F442" s="288" t="str">
        <f t="shared" si="14"/>
        <v>否</v>
      </c>
    </row>
    <row r="443" ht="18.75" hidden="1" spans="1:6">
      <c r="A443" s="495" t="s">
        <v>842</v>
      </c>
      <c r="B443" s="316" t="s">
        <v>843</v>
      </c>
      <c r="C443" s="491"/>
      <c r="D443" s="500"/>
      <c r="E443" s="493" t="e">
        <f t="shared" si="13"/>
        <v>#DIV/0!</v>
      </c>
      <c r="F443" s="288" t="str">
        <f t="shared" si="14"/>
        <v>否</v>
      </c>
    </row>
    <row r="444" ht="18.75" hidden="1" spans="1:6">
      <c r="A444" s="495" t="s">
        <v>844</v>
      </c>
      <c r="B444" s="316" t="s">
        <v>845</v>
      </c>
      <c r="C444" s="499"/>
      <c r="D444" s="500"/>
      <c r="E444" s="493" t="e">
        <f t="shared" si="13"/>
        <v>#DIV/0!</v>
      </c>
      <c r="F444" s="288" t="str">
        <f t="shared" si="14"/>
        <v>否</v>
      </c>
    </row>
    <row r="445" ht="18.75" spans="1:6">
      <c r="A445" s="490" t="s">
        <v>846</v>
      </c>
      <c r="B445" s="312" t="s">
        <v>847</v>
      </c>
      <c r="C445" s="491">
        <v>389</v>
      </c>
      <c r="D445" s="492">
        <v>502</v>
      </c>
      <c r="E445" s="493">
        <f t="shared" si="13"/>
        <v>0.290488431876607</v>
      </c>
      <c r="F445" s="288" t="str">
        <f t="shared" si="14"/>
        <v>是</v>
      </c>
    </row>
    <row r="446" ht="18.75" hidden="1" spans="1:6">
      <c r="A446" s="495" t="s">
        <v>848</v>
      </c>
      <c r="B446" s="316" t="s">
        <v>821</v>
      </c>
      <c r="C446" s="499"/>
      <c r="D446" s="500"/>
      <c r="E446" s="493" t="e">
        <f t="shared" si="13"/>
        <v>#DIV/0!</v>
      </c>
      <c r="F446" s="288" t="str">
        <f t="shared" si="14"/>
        <v>否</v>
      </c>
    </row>
    <row r="447" ht="18.75" spans="1:6">
      <c r="A447" s="495" t="s">
        <v>849</v>
      </c>
      <c r="B447" s="316" t="s">
        <v>850</v>
      </c>
      <c r="C447" s="499">
        <v>389</v>
      </c>
      <c r="D447" s="500">
        <v>502</v>
      </c>
      <c r="E447" s="498">
        <f t="shared" si="13"/>
        <v>0.290488431876607</v>
      </c>
      <c r="F447" s="288" t="str">
        <f t="shared" si="14"/>
        <v>是</v>
      </c>
    </row>
    <row r="448" ht="18.75" hidden="1" spans="1:6">
      <c r="A448" s="512">
        <v>2060405</v>
      </c>
      <c r="B448" s="316" t="s">
        <v>851</v>
      </c>
      <c r="C448" s="491"/>
      <c r="D448" s="500"/>
      <c r="E448" s="493" t="e">
        <f t="shared" si="13"/>
        <v>#DIV/0!</v>
      </c>
      <c r="F448" s="288" t="str">
        <f t="shared" si="14"/>
        <v>否</v>
      </c>
    </row>
    <row r="449" ht="18.75" hidden="1" spans="1:6">
      <c r="A449" s="495" t="s">
        <v>852</v>
      </c>
      <c r="B449" s="316" t="s">
        <v>853</v>
      </c>
      <c r="C449" s="499"/>
      <c r="D449" s="500"/>
      <c r="E449" s="493" t="e">
        <f t="shared" si="13"/>
        <v>#DIV/0!</v>
      </c>
      <c r="F449" s="288" t="str">
        <f t="shared" si="14"/>
        <v>否</v>
      </c>
    </row>
    <row r="450" ht="18.75" hidden="1" spans="1:6">
      <c r="A450" s="490" t="s">
        <v>854</v>
      </c>
      <c r="B450" s="312" t="s">
        <v>855</v>
      </c>
      <c r="C450" s="499"/>
      <c r="D450" s="492"/>
      <c r="E450" s="493" t="e">
        <f t="shared" si="13"/>
        <v>#DIV/0!</v>
      </c>
      <c r="F450" s="288" t="str">
        <f t="shared" si="14"/>
        <v>否</v>
      </c>
    </row>
    <row r="451" ht="18.75" hidden="1" spans="1:6">
      <c r="A451" s="495" t="s">
        <v>856</v>
      </c>
      <c r="B451" s="316" t="s">
        <v>821</v>
      </c>
      <c r="C451" s="499"/>
      <c r="D451" s="500"/>
      <c r="E451" s="493" t="e">
        <f t="shared" ref="E451:E514" si="15">(D451-C451)/C451</f>
        <v>#DIV/0!</v>
      </c>
      <c r="F451" s="288" t="str">
        <f t="shared" si="14"/>
        <v>否</v>
      </c>
    </row>
    <row r="452" ht="18.75" hidden="1" spans="1:6">
      <c r="A452" s="495" t="s">
        <v>857</v>
      </c>
      <c r="B452" s="316" t="s">
        <v>858</v>
      </c>
      <c r="C452" s="499"/>
      <c r="D452" s="500"/>
      <c r="E452" s="493" t="e">
        <f t="shared" si="15"/>
        <v>#DIV/0!</v>
      </c>
      <c r="F452" s="288" t="str">
        <f t="shared" si="14"/>
        <v>否</v>
      </c>
    </row>
    <row r="453" ht="18.75" hidden="1" spans="1:6">
      <c r="A453" s="495" t="s">
        <v>859</v>
      </c>
      <c r="B453" s="316" t="s">
        <v>860</v>
      </c>
      <c r="C453" s="491"/>
      <c r="D453" s="500"/>
      <c r="E453" s="493" t="e">
        <f t="shared" si="15"/>
        <v>#DIV/0!</v>
      </c>
      <c r="F453" s="288" t="str">
        <f t="shared" si="14"/>
        <v>否</v>
      </c>
    </row>
    <row r="454" ht="18.75" hidden="1" spans="1:6">
      <c r="A454" s="495" t="s">
        <v>861</v>
      </c>
      <c r="B454" s="316" t="s">
        <v>862</v>
      </c>
      <c r="C454" s="499"/>
      <c r="D454" s="500"/>
      <c r="E454" s="493" t="e">
        <f t="shared" si="15"/>
        <v>#DIV/0!</v>
      </c>
      <c r="F454" s="288" t="str">
        <f t="shared" si="14"/>
        <v>否</v>
      </c>
    </row>
    <row r="455" ht="18.75" hidden="1" spans="1:6">
      <c r="A455" s="490" t="s">
        <v>863</v>
      </c>
      <c r="B455" s="312" t="s">
        <v>864</v>
      </c>
      <c r="C455" s="499"/>
      <c r="D455" s="492"/>
      <c r="E455" s="493" t="e">
        <f t="shared" si="15"/>
        <v>#DIV/0!</v>
      </c>
      <c r="F455" s="288" t="str">
        <f t="shared" ref="F455:F479" si="16">IF(LEN(A455)=3,"是",IF(B455&lt;&gt;"",IF(SUM(C455:D455)&lt;&gt;0,"是","否"),"是"))</f>
        <v>否</v>
      </c>
    </row>
    <row r="456" ht="18.75" hidden="1" spans="1:6">
      <c r="A456" s="495" t="s">
        <v>865</v>
      </c>
      <c r="B456" s="316" t="s">
        <v>866</v>
      </c>
      <c r="C456" s="499"/>
      <c r="D456" s="500"/>
      <c r="E456" s="493" t="e">
        <f t="shared" si="15"/>
        <v>#DIV/0!</v>
      </c>
      <c r="F456" s="288" t="str">
        <f t="shared" si="16"/>
        <v>否</v>
      </c>
    </row>
    <row r="457" ht="18.75" hidden="1" spans="1:6">
      <c r="A457" s="495" t="s">
        <v>867</v>
      </c>
      <c r="B457" s="316" t="s">
        <v>868</v>
      </c>
      <c r="C457" s="499"/>
      <c r="D457" s="500"/>
      <c r="E457" s="493" t="e">
        <f t="shared" si="15"/>
        <v>#DIV/0!</v>
      </c>
      <c r="F457" s="288" t="str">
        <f t="shared" si="16"/>
        <v>否</v>
      </c>
    </row>
    <row r="458" ht="18.75" hidden="1" spans="1:6">
      <c r="A458" s="495" t="s">
        <v>869</v>
      </c>
      <c r="B458" s="316" t="s">
        <v>870</v>
      </c>
      <c r="C458" s="491"/>
      <c r="D458" s="500"/>
      <c r="E458" s="493" t="e">
        <f t="shared" si="15"/>
        <v>#DIV/0!</v>
      </c>
      <c r="F458" s="288" t="str">
        <f t="shared" si="16"/>
        <v>否</v>
      </c>
    </row>
    <row r="459" ht="18.75" hidden="1" spans="1:6">
      <c r="A459" s="495" t="s">
        <v>871</v>
      </c>
      <c r="B459" s="316" t="s">
        <v>872</v>
      </c>
      <c r="C459" s="499"/>
      <c r="D459" s="500"/>
      <c r="E459" s="493" t="e">
        <f t="shared" si="15"/>
        <v>#DIV/0!</v>
      </c>
      <c r="F459" s="288" t="str">
        <f t="shared" si="16"/>
        <v>否</v>
      </c>
    </row>
    <row r="460" ht="18.75" spans="1:6">
      <c r="A460" s="490" t="s">
        <v>873</v>
      </c>
      <c r="B460" s="312" t="s">
        <v>874</v>
      </c>
      <c r="C460" s="508">
        <v>113</v>
      </c>
      <c r="D460" s="492">
        <v>163</v>
      </c>
      <c r="E460" s="493">
        <f t="shared" si="15"/>
        <v>0.442477876106195</v>
      </c>
      <c r="F460" s="288" t="str">
        <f t="shared" si="16"/>
        <v>是</v>
      </c>
    </row>
    <row r="461" ht="18.75" hidden="1" spans="1:6">
      <c r="A461" s="495" t="s">
        <v>875</v>
      </c>
      <c r="B461" s="316" t="s">
        <v>821</v>
      </c>
      <c r="C461" s="499"/>
      <c r="D461" s="500"/>
      <c r="E461" s="493" t="e">
        <f t="shared" si="15"/>
        <v>#DIV/0!</v>
      </c>
      <c r="F461" s="288" t="str">
        <f t="shared" si="16"/>
        <v>否</v>
      </c>
    </row>
    <row r="462" ht="18.75" spans="1:6">
      <c r="A462" s="495" t="s">
        <v>876</v>
      </c>
      <c r="B462" s="316" t="s">
        <v>877</v>
      </c>
      <c r="C462" s="499">
        <v>113</v>
      </c>
      <c r="D462" s="497">
        <v>163</v>
      </c>
      <c r="E462" s="498">
        <f t="shared" si="15"/>
        <v>0.442477876106195</v>
      </c>
      <c r="F462" s="288" t="str">
        <f t="shared" si="16"/>
        <v>是</v>
      </c>
    </row>
    <row r="463" ht="18.75" hidden="1" spans="1:6">
      <c r="A463" s="495" t="s">
        <v>878</v>
      </c>
      <c r="B463" s="316" t="s">
        <v>879</v>
      </c>
      <c r="C463" s="499"/>
      <c r="D463" s="500"/>
      <c r="E463" s="493" t="e">
        <f t="shared" si="15"/>
        <v>#DIV/0!</v>
      </c>
      <c r="F463" s="288" t="str">
        <f t="shared" si="16"/>
        <v>否</v>
      </c>
    </row>
    <row r="464" ht="18.75" hidden="1" spans="1:6">
      <c r="A464" s="495" t="s">
        <v>880</v>
      </c>
      <c r="B464" s="316" t="s">
        <v>881</v>
      </c>
      <c r="C464" s="499"/>
      <c r="D464" s="500"/>
      <c r="E464" s="493" t="e">
        <f t="shared" si="15"/>
        <v>#DIV/0!</v>
      </c>
      <c r="F464" s="288" t="str">
        <f t="shared" si="16"/>
        <v>否</v>
      </c>
    </row>
    <row r="465" ht="18.75" hidden="1" spans="1:6">
      <c r="A465" s="495" t="s">
        <v>882</v>
      </c>
      <c r="B465" s="316" t="s">
        <v>883</v>
      </c>
      <c r="C465" s="491"/>
      <c r="D465" s="500"/>
      <c r="E465" s="493" t="e">
        <f t="shared" si="15"/>
        <v>#DIV/0!</v>
      </c>
      <c r="F465" s="288" t="str">
        <f t="shared" si="16"/>
        <v>否</v>
      </c>
    </row>
    <row r="466" ht="18.75" hidden="1" spans="1:6">
      <c r="A466" s="495" t="s">
        <v>884</v>
      </c>
      <c r="B466" s="316" t="s">
        <v>885</v>
      </c>
      <c r="C466" s="499"/>
      <c r="D466" s="500"/>
      <c r="E466" s="493" t="e">
        <f t="shared" si="15"/>
        <v>#DIV/0!</v>
      </c>
      <c r="F466" s="288" t="str">
        <f t="shared" si="16"/>
        <v>否</v>
      </c>
    </row>
    <row r="467" ht="18.75" hidden="1" spans="1:6">
      <c r="A467" s="490" t="s">
        <v>886</v>
      </c>
      <c r="B467" s="312" t="s">
        <v>887</v>
      </c>
      <c r="C467" s="499"/>
      <c r="D467" s="492"/>
      <c r="E467" s="493" t="e">
        <f t="shared" si="15"/>
        <v>#DIV/0!</v>
      </c>
      <c r="F467" s="288" t="str">
        <f t="shared" si="16"/>
        <v>否</v>
      </c>
    </row>
    <row r="468" ht="18.75" hidden="1" spans="1:6">
      <c r="A468" s="495" t="s">
        <v>888</v>
      </c>
      <c r="B468" s="316" t="s">
        <v>889</v>
      </c>
      <c r="C468" s="499"/>
      <c r="D468" s="500"/>
      <c r="E468" s="493" t="e">
        <f t="shared" si="15"/>
        <v>#DIV/0!</v>
      </c>
      <c r="F468" s="288" t="str">
        <f t="shared" si="16"/>
        <v>否</v>
      </c>
    </row>
    <row r="469" ht="18.75" hidden="1" spans="1:6">
      <c r="A469" s="495" t="s">
        <v>890</v>
      </c>
      <c r="B469" s="316" t="s">
        <v>891</v>
      </c>
      <c r="C469" s="491"/>
      <c r="D469" s="500"/>
      <c r="E469" s="493" t="e">
        <f t="shared" si="15"/>
        <v>#DIV/0!</v>
      </c>
      <c r="F469" s="288" t="str">
        <f t="shared" si="16"/>
        <v>否</v>
      </c>
    </row>
    <row r="470" ht="18.75" hidden="1" spans="1:6">
      <c r="A470" s="495" t="s">
        <v>892</v>
      </c>
      <c r="B470" s="316" t="s">
        <v>893</v>
      </c>
      <c r="C470" s="499"/>
      <c r="D470" s="500"/>
      <c r="E470" s="493" t="e">
        <f t="shared" si="15"/>
        <v>#DIV/0!</v>
      </c>
      <c r="F470" s="288" t="str">
        <f t="shared" si="16"/>
        <v>否</v>
      </c>
    </row>
    <row r="471" ht="18.75" hidden="1" spans="1:6">
      <c r="A471" s="490" t="s">
        <v>894</v>
      </c>
      <c r="B471" s="312" t="s">
        <v>895</v>
      </c>
      <c r="C471" s="499"/>
      <c r="D471" s="492"/>
      <c r="E471" s="493" t="e">
        <f t="shared" si="15"/>
        <v>#DIV/0!</v>
      </c>
      <c r="F471" s="288" t="str">
        <f t="shared" si="16"/>
        <v>否</v>
      </c>
    </row>
    <row r="472" ht="18.75" hidden="1" spans="1:6">
      <c r="A472" s="495" t="s">
        <v>896</v>
      </c>
      <c r="B472" s="316" t="s">
        <v>897</v>
      </c>
      <c r="C472" s="499"/>
      <c r="D472" s="500"/>
      <c r="E472" s="493" t="e">
        <f t="shared" si="15"/>
        <v>#DIV/0!</v>
      </c>
      <c r="F472" s="288" t="str">
        <f t="shared" si="16"/>
        <v>否</v>
      </c>
    </row>
    <row r="473" ht="18.75" hidden="1" spans="1:6">
      <c r="A473" s="495" t="s">
        <v>898</v>
      </c>
      <c r="B473" s="316" t="s">
        <v>899</v>
      </c>
      <c r="C473" s="491"/>
      <c r="D473" s="500"/>
      <c r="E473" s="493" t="e">
        <f t="shared" si="15"/>
        <v>#DIV/0!</v>
      </c>
      <c r="F473" s="288" t="str">
        <f t="shared" si="16"/>
        <v>否</v>
      </c>
    </row>
    <row r="474" ht="18.75" hidden="1" spans="1:6">
      <c r="A474" s="495" t="s">
        <v>900</v>
      </c>
      <c r="B474" s="316" t="s">
        <v>901</v>
      </c>
      <c r="C474" s="499"/>
      <c r="D474" s="500"/>
      <c r="E474" s="493" t="e">
        <f t="shared" si="15"/>
        <v>#DIV/0!</v>
      </c>
      <c r="F474" s="288" t="str">
        <f t="shared" si="16"/>
        <v>否</v>
      </c>
    </row>
    <row r="475" ht="18.75" hidden="1" spans="1:6">
      <c r="A475" s="490" t="s">
        <v>902</v>
      </c>
      <c r="B475" s="312" t="s">
        <v>903</v>
      </c>
      <c r="C475" s="499"/>
      <c r="D475" s="492"/>
      <c r="E475" s="493" t="e">
        <f t="shared" si="15"/>
        <v>#DIV/0!</v>
      </c>
      <c r="F475" s="288" t="str">
        <f t="shared" si="16"/>
        <v>否</v>
      </c>
    </row>
    <row r="476" ht="18.75" hidden="1" spans="1:6">
      <c r="A476" s="495" t="s">
        <v>904</v>
      </c>
      <c r="B476" s="316" t="s">
        <v>905</v>
      </c>
      <c r="C476" s="499"/>
      <c r="D476" s="500"/>
      <c r="E476" s="493" t="e">
        <f t="shared" si="15"/>
        <v>#DIV/0!</v>
      </c>
      <c r="F476" s="288" t="str">
        <f t="shared" si="16"/>
        <v>否</v>
      </c>
    </row>
    <row r="477" ht="18.75" hidden="1" spans="1:6">
      <c r="A477" s="495" t="s">
        <v>906</v>
      </c>
      <c r="B477" s="316" t="s">
        <v>907</v>
      </c>
      <c r="C477" s="496"/>
      <c r="D477" s="500"/>
      <c r="E477" s="493" t="e">
        <f t="shared" si="15"/>
        <v>#DIV/0!</v>
      </c>
      <c r="F477" s="288" t="str">
        <f t="shared" si="16"/>
        <v>否</v>
      </c>
    </row>
    <row r="478" ht="18.75" hidden="1" spans="1:6">
      <c r="A478" s="495" t="s">
        <v>908</v>
      </c>
      <c r="B478" s="316" t="s">
        <v>909</v>
      </c>
      <c r="C478" s="507"/>
      <c r="D478" s="500"/>
      <c r="E478" s="493" t="e">
        <f t="shared" si="15"/>
        <v>#DIV/0!</v>
      </c>
      <c r="F478" s="288" t="str">
        <f t="shared" si="16"/>
        <v>否</v>
      </c>
    </row>
    <row r="479" ht="18.75" hidden="1" spans="1:6">
      <c r="A479" s="495" t="s">
        <v>910</v>
      </c>
      <c r="B479" s="316" t="s">
        <v>911</v>
      </c>
      <c r="C479" s="499"/>
      <c r="D479" s="497"/>
      <c r="E479" s="493" t="e">
        <f t="shared" si="15"/>
        <v>#DIV/0!</v>
      </c>
      <c r="F479" s="288" t="str">
        <f t="shared" si="16"/>
        <v>否</v>
      </c>
    </row>
    <row r="480" ht="18.75" spans="1:6">
      <c r="A480" s="490" t="s">
        <v>83</v>
      </c>
      <c r="B480" s="312" t="s">
        <v>84</v>
      </c>
      <c r="C480" s="508">
        <v>2107</v>
      </c>
      <c r="D480" s="492">
        <v>2242</v>
      </c>
      <c r="E480" s="493">
        <f t="shared" si="15"/>
        <v>0.0640721404841006</v>
      </c>
      <c r="F480" s="288" t="str">
        <f t="shared" ref="F480:F538" si="17">IF(LEN(A480)=3,"是",IF(B480&lt;&gt;"",IF(SUM(C480:D480)&lt;&gt;0,"是","否"),"是"))</f>
        <v>是</v>
      </c>
    </row>
    <row r="481" ht="18.75" spans="1:6">
      <c r="A481" s="490" t="s">
        <v>912</v>
      </c>
      <c r="B481" s="312" t="s">
        <v>913</v>
      </c>
      <c r="C481" s="508">
        <v>1235</v>
      </c>
      <c r="D481" s="492">
        <v>1227</v>
      </c>
      <c r="E481" s="493">
        <f t="shared" si="15"/>
        <v>-0.00647773279352227</v>
      </c>
      <c r="F481" s="288" t="str">
        <f t="shared" si="17"/>
        <v>是</v>
      </c>
    </row>
    <row r="482" ht="18.75" spans="1:6">
      <c r="A482" s="495" t="s">
        <v>914</v>
      </c>
      <c r="B482" s="316" t="s">
        <v>142</v>
      </c>
      <c r="C482" s="499">
        <v>268</v>
      </c>
      <c r="D482" s="497">
        <v>281</v>
      </c>
      <c r="E482" s="498">
        <f t="shared" si="15"/>
        <v>0.0485074626865672</v>
      </c>
      <c r="F482" s="288" t="str">
        <f t="shared" si="17"/>
        <v>是</v>
      </c>
    </row>
    <row r="483" ht="18.75" spans="1:6">
      <c r="A483" s="495" t="s">
        <v>915</v>
      </c>
      <c r="B483" s="316" t="s">
        <v>144</v>
      </c>
      <c r="C483" s="499">
        <v>100</v>
      </c>
      <c r="D483" s="497"/>
      <c r="E483" s="498">
        <f t="shared" si="15"/>
        <v>-1</v>
      </c>
      <c r="F483" s="288" t="str">
        <f t="shared" si="17"/>
        <v>是</v>
      </c>
    </row>
    <row r="484" ht="18.75" hidden="1" spans="1:6">
      <c r="A484" s="495" t="s">
        <v>916</v>
      </c>
      <c r="B484" s="316" t="s">
        <v>146</v>
      </c>
      <c r="C484" s="499">
        <v>0</v>
      </c>
      <c r="D484" s="500"/>
      <c r="E484" s="493" t="e">
        <f t="shared" si="15"/>
        <v>#DIV/0!</v>
      </c>
      <c r="F484" s="288" t="str">
        <f t="shared" si="17"/>
        <v>否</v>
      </c>
    </row>
    <row r="485" ht="18.75" spans="1:6">
      <c r="A485" s="495" t="s">
        <v>917</v>
      </c>
      <c r="B485" s="316" t="s">
        <v>918</v>
      </c>
      <c r="C485" s="499">
        <v>95</v>
      </c>
      <c r="D485" s="500">
        <v>48</v>
      </c>
      <c r="E485" s="498">
        <f t="shared" si="15"/>
        <v>-0.494736842105263</v>
      </c>
      <c r="F485" s="288" t="str">
        <f t="shared" si="17"/>
        <v>是</v>
      </c>
    </row>
    <row r="486" ht="18.75" hidden="1" spans="1:6">
      <c r="A486" s="495" t="s">
        <v>919</v>
      </c>
      <c r="B486" s="316" t="s">
        <v>920</v>
      </c>
      <c r="C486" s="499"/>
      <c r="D486" s="500"/>
      <c r="E486" s="493" t="e">
        <f t="shared" si="15"/>
        <v>#DIV/0!</v>
      </c>
      <c r="F486" s="288" t="str">
        <f t="shared" si="17"/>
        <v>否</v>
      </c>
    </row>
    <row r="487" ht="18.75" hidden="1" spans="1:6">
      <c r="A487" s="495" t="s">
        <v>921</v>
      </c>
      <c r="B487" s="316" t="s">
        <v>922</v>
      </c>
      <c r="C487" s="499"/>
      <c r="D487" s="500"/>
      <c r="E487" s="493" t="e">
        <f t="shared" si="15"/>
        <v>#DIV/0!</v>
      </c>
      <c r="F487" s="288" t="str">
        <f t="shared" si="17"/>
        <v>否</v>
      </c>
    </row>
    <row r="488" ht="18.75" spans="1:6">
      <c r="A488" s="495" t="s">
        <v>923</v>
      </c>
      <c r="B488" s="316" t="s">
        <v>924</v>
      </c>
      <c r="C488" s="513">
        <v>179</v>
      </c>
      <c r="D488" s="500">
        <v>169</v>
      </c>
      <c r="E488" s="498">
        <f t="shared" si="15"/>
        <v>-0.0558659217877095</v>
      </c>
      <c r="F488" s="288" t="str">
        <f t="shared" si="17"/>
        <v>是</v>
      </c>
    </row>
    <row r="489" ht="18.75" hidden="1" spans="1:6">
      <c r="A489" s="495" t="s">
        <v>925</v>
      </c>
      <c r="B489" s="316" t="s">
        <v>926</v>
      </c>
      <c r="C489" s="499"/>
      <c r="D489" s="500"/>
      <c r="E489" s="493" t="e">
        <f t="shared" si="15"/>
        <v>#DIV/0!</v>
      </c>
      <c r="F489" s="288" t="str">
        <f t="shared" si="17"/>
        <v>否</v>
      </c>
    </row>
    <row r="490" ht="18.75" spans="1:6">
      <c r="A490" s="495" t="s">
        <v>927</v>
      </c>
      <c r="B490" s="316" t="s">
        <v>928</v>
      </c>
      <c r="C490" s="499">
        <v>487</v>
      </c>
      <c r="D490" s="497">
        <v>501</v>
      </c>
      <c r="E490" s="498">
        <f t="shared" si="15"/>
        <v>0.0287474332648871</v>
      </c>
      <c r="F490" s="288" t="str">
        <f t="shared" si="17"/>
        <v>是</v>
      </c>
    </row>
    <row r="491" ht="18.75" hidden="1" spans="1:6">
      <c r="A491" s="495" t="s">
        <v>929</v>
      </c>
      <c r="B491" s="316" t="s">
        <v>930</v>
      </c>
      <c r="C491" s="499"/>
      <c r="D491" s="500"/>
      <c r="E491" s="493" t="e">
        <f t="shared" si="15"/>
        <v>#DIV/0!</v>
      </c>
      <c r="F491" s="288" t="str">
        <f t="shared" si="17"/>
        <v>否</v>
      </c>
    </row>
    <row r="492" ht="18.75" spans="1:6">
      <c r="A492" s="495" t="s">
        <v>931</v>
      </c>
      <c r="B492" s="316" t="s">
        <v>932</v>
      </c>
      <c r="C492" s="499">
        <v>25</v>
      </c>
      <c r="D492" s="500">
        <v>159</v>
      </c>
      <c r="E492" s="498">
        <f t="shared" si="15"/>
        <v>5.36</v>
      </c>
      <c r="F492" s="288" t="str">
        <f t="shared" si="17"/>
        <v>是</v>
      </c>
    </row>
    <row r="493" ht="18.75" hidden="1" spans="1:6">
      <c r="A493" s="495" t="s">
        <v>933</v>
      </c>
      <c r="B493" s="316" t="s">
        <v>934</v>
      </c>
      <c r="C493" s="499"/>
      <c r="D493" s="500"/>
      <c r="E493" s="493" t="e">
        <f t="shared" si="15"/>
        <v>#DIV/0!</v>
      </c>
      <c r="F493" s="288" t="str">
        <f t="shared" si="17"/>
        <v>否</v>
      </c>
    </row>
    <row r="494" ht="18.75" spans="1:6">
      <c r="A494" s="495" t="s">
        <v>935</v>
      </c>
      <c r="B494" s="316" t="s">
        <v>936</v>
      </c>
      <c r="C494" s="499">
        <v>64</v>
      </c>
      <c r="D494" s="500">
        <v>33</v>
      </c>
      <c r="E494" s="498">
        <f t="shared" si="15"/>
        <v>-0.484375</v>
      </c>
      <c r="F494" s="288" t="str">
        <f t="shared" si="17"/>
        <v>是</v>
      </c>
    </row>
    <row r="495" ht="18.75" spans="1:6">
      <c r="A495" s="495" t="s">
        <v>937</v>
      </c>
      <c r="B495" s="316" t="s">
        <v>938</v>
      </c>
      <c r="C495" s="499">
        <v>17</v>
      </c>
      <c r="D495" s="500">
        <v>36</v>
      </c>
      <c r="E495" s="498">
        <f t="shared" si="15"/>
        <v>1.11764705882353</v>
      </c>
      <c r="F495" s="288" t="str">
        <f t="shared" si="17"/>
        <v>是</v>
      </c>
    </row>
    <row r="496" ht="18.75" hidden="1" spans="1:6">
      <c r="A496" s="495" t="s">
        <v>939</v>
      </c>
      <c r="B496" s="316" t="s">
        <v>940</v>
      </c>
      <c r="C496" s="499"/>
      <c r="D496" s="500"/>
      <c r="E496" s="493" t="e">
        <f t="shared" si="15"/>
        <v>#DIV/0!</v>
      </c>
      <c r="F496" s="288" t="str">
        <f t="shared" si="17"/>
        <v>否</v>
      </c>
    </row>
    <row r="497" ht="18.75" spans="1:6">
      <c r="A497" s="490" t="s">
        <v>941</v>
      </c>
      <c r="B497" s="312" t="s">
        <v>942</v>
      </c>
      <c r="C497" s="491">
        <v>98</v>
      </c>
      <c r="D497" s="492">
        <v>508</v>
      </c>
      <c r="E497" s="493">
        <f t="shared" si="15"/>
        <v>4.18367346938776</v>
      </c>
      <c r="F497" s="288" t="str">
        <f t="shared" si="17"/>
        <v>是</v>
      </c>
    </row>
    <row r="498" ht="18.75" spans="1:6">
      <c r="A498" s="495" t="s">
        <v>943</v>
      </c>
      <c r="B498" s="316" t="s">
        <v>142</v>
      </c>
      <c r="C498" s="499">
        <v>48</v>
      </c>
      <c r="D498" s="500">
        <v>46</v>
      </c>
      <c r="E498" s="498">
        <f t="shared" si="15"/>
        <v>-0.0416666666666667</v>
      </c>
      <c r="F498" s="288" t="str">
        <f t="shared" si="17"/>
        <v>是</v>
      </c>
    </row>
    <row r="499" ht="18.75" hidden="1" spans="1:6">
      <c r="A499" s="495" t="s">
        <v>944</v>
      </c>
      <c r="B499" s="316" t="s">
        <v>144</v>
      </c>
      <c r="C499" s="499"/>
      <c r="D499" s="500"/>
      <c r="E499" s="493" t="e">
        <f t="shared" si="15"/>
        <v>#DIV/0!</v>
      </c>
      <c r="F499" s="288" t="str">
        <f t="shared" si="17"/>
        <v>否</v>
      </c>
    </row>
    <row r="500" ht="18.75" hidden="1" spans="1:6">
      <c r="A500" s="495" t="s">
        <v>945</v>
      </c>
      <c r="B500" s="316" t="s">
        <v>146</v>
      </c>
      <c r="C500" s="499"/>
      <c r="D500" s="500"/>
      <c r="E500" s="493" t="e">
        <f t="shared" si="15"/>
        <v>#DIV/0!</v>
      </c>
      <c r="F500" s="288" t="str">
        <f t="shared" si="17"/>
        <v>否</v>
      </c>
    </row>
    <row r="501" ht="18.75" spans="1:6">
      <c r="A501" s="495" t="s">
        <v>946</v>
      </c>
      <c r="B501" s="316" t="s">
        <v>947</v>
      </c>
      <c r="C501" s="499"/>
      <c r="D501" s="500">
        <v>362</v>
      </c>
      <c r="E501" s="498"/>
      <c r="F501" s="288" t="str">
        <f t="shared" si="17"/>
        <v>是</v>
      </c>
    </row>
    <row r="502" ht="18.75" spans="1:6">
      <c r="A502" s="495" t="s">
        <v>948</v>
      </c>
      <c r="B502" s="316" t="s">
        <v>949</v>
      </c>
      <c r="C502" s="499">
        <v>50</v>
      </c>
      <c r="D502" s="500">
        <v>100</v>
      </c>
      <c r="E502" s="498">
        <f t="shared" si="15"/>
        <v>1</v>
      </c>
      <c r="F502" s="288" t="str">
        <f t="shared" si="17"/>
        <v>是</v>
      </c>
    </row>
    <row r="503" ht="18.75" hidden="1" spans="1:6">
      <c r="A503" s="495" t="s">
        <v>950</v>
      </c>
      <c r="B503" s="316" t="s">
        <v>951</v>
      </c>
      <c r="C503" s="491"/>
      <c r="D503" s="500"/>
      <c r="E503" s="493" t="e">
        <f t="shared" si="15"/>
        <v>#DIV/0!</v>
      </c>
      <c r="F503" s="288" t="str">
        <f t="shared" si="17"/>
        <v>否</v>
      </c>
    </row>
    <row r="504" ht="18.75" hidden="1" spans="1:6">
      <c r="A504" s="495" t="s">
        <v>952</v>
      </c>
      <c r="B504" s="316" t="s">
        <v>953</v>
      </c>
      <c r="C504" s="499"/>
      <c r="D504" s="500"/>
      <c r="E504" s="493" t="e">
        <f t="shared" si="15"/>
        <v>#DIV/0!</v>
      </c>
      <c r="F504" s="288" t="str">
        <f t="shared" si="17"/>
        <v>否</v>
      </c>
    </row>
    <row r="505" ht="18.75" spans="1:6">
      <c r="A505" s="490" t="s">
        <v>954</v>
      </c>
      <c r="B505" s="312" t="s">
        <v>955</v>
      </c>
      <c r="C505" s="508">
        <v>310</v>
      </c>
      <c r="D505" s="492">
        <v>86</v>
      </c>
      <c r="E505" s="493">
        <f t="shared" si="15"/>
        <v>-0.72258064516129</v>
      </c>
      <c r="F505" s="288" t="str">
        <f t="shared" si="17"/>
        <v>是</v>
      </c>
    </row>
    <row r="506" ht="18.75" hidden="1" spans="1:6">
      <c r="A506" s="495" t="s">
        <v>956</v>
      </c>
      <c r="B506" s="316" t="s">
        <v>142</v>
      </c>
      <c r="C506" s="499"/>
      <c r="D506" s="500"/>
      <c r="E506" s="493" t="e">
        <f t="shared" si="15"/>
        <v>#DIV/0!</v>
      </c>
      <c r="F506" s="288" t="str">
        <f t="shared" si="17"/>
        <v>否</v>
      </c>
    </row>
    <row r="507" ht="18.75" hidden="1" spans="1:6">
      <c r="A507" s="495" t="s">
        <v>957</v>
      </c>
      <c r="B507" s="316" t="s">
        <v>144</v>
      </c>
      <c r="C507" s="499"/>
      <c r="D507" s="497"/>
      <c r="E507" s="493" t="e">
        <f t="shared" si="15"/>
        <v>#DIV/0!</v>
      </c>
      <c r="F507" s="288" t="str">
        <f t="shared" si="17"/>
        <v>否</v>
      </c>
    </row>
    <row r="508" ht="18.75" hidden="1" spans="1:6">
      <c r="A508" s="495" t="s">
        <v>958</v>
      </c>
      <c r="B508" s="316" t="s">
        <v>146</v>
      </c>
      <c r="C508" s="499"/>
      <c r="D508" s="500"/>
      <c r="E508" s="493" t="e">
        <f t="shared" si="15"/>
        <v>#DIV/0!</v>
      </c>
      <c r="F508" s="288" t="str">
        <f t="shared" si="17"/>
        <v>否</v>
      </c>
    </row>
    <row r="509" ht="18.75" hidden="1" spans="1:6">
      <c r="A509" s="495" t="s">
        <v>959</v>
      </c>
      <c r="B509" s="316" t="s">
        <v>960</v>
      </c>
      <c r="C509" s="499"/>
      <c r="D509" s="500"/>
      <c r="E509" s="493" t="e">
        <f t="shared" si="15"/>
        <v>#DIV/0!</v>
      </c>
      <c r="F509" s="288" t="str">
        <f t="shared" si="17"/>
        <v>否</v>
      </c>
    </row>
    <row r="510" ht="18.75" hidden="1" spans="1:6">
      <c r="A510" s="495" t="s">
        <v>961</v>
      </c>
      <c r="B510" s="316" t="s">
        <v>962</v>
      </c>
      <c r="C510" s="499"/>
      <c r="D510" s="500"/>
      <c r="E510" s="493" t="e">
        <f t="shared" si="15"/>
        <v>#DIV/0!</v>
      </c>
      <c r="F510" s="288" t="str">
        <f t="shared" si="17"/>
        <v>否</v>
      </c>
    </row>
    <row r="511" ht="18.75" hidden="1" spans="1:6">
      <c r="A511" s="495" t="s">
        <v>963</v>
      </c>
      <c r="B511" s="316" t="s">
        <v>964</v>
      </c>
      <c r="C511" s="499"/>
      <c r="D511" s="500"/>
      <c r="E511" s="493" t="e">
        <f t="shared" si="15"/>
        <v>#DIV/0!</v>
      </c>
      <c r="F511" s="288" t="str">
        <f t="shared" si="17"/>
        <v>否</v>
      </c>
    </row>
    <row r="512" ht="18.75" spans="1:6">
      <c r="A512" s="495" t="s">
        <v>965</v>
      </c>
      <c r="B512" s="316" t="s">
        <v>966</v>
      </c>
      <c r="C512" s="499">
        <v>62</v>
      </c>
      <c r="D512" s="500">
        <v>86</v>
      </c>
      <c r="E512" s="498">
        <f t="shared" si="15"/>
        <v>0.387096774193548</v>
      </c>
      <c r="F512" s="288" t="str">
        <f t="shared" si="17"/>
        <v>是</v>
      </c>
    </row>
    <row r="513" ht="18.75" spans="1:6">
      <c r="A513" s="495" t="s">
        <v>967</v>
      </c>
      <c r="B513" s="316" t="s">
        <v>968</v>
      </c>
      <c r="C513" s="499">
        <v>248</v>
      </c>
      <c r="D513" s="500"/>
      <c r="E513" s="498">
        <f t="shared" si="15"/>
        <v>-1</v>
      </c>
      <c r="F513" s="288" t="str">
        <f t="shared" si="17"/>
        <v>是</v>
      </c>
    </row>
    <row r="514" ht="18.75" hidden="1" spans="1:6">
      <c r="A514" s="495" t="s">
        <v>969</v>
      </c>
      <c r="B514" s="316" t="s">
        <v>970</v>
      </c>
      <c r="C514" s="491"/>
      <c r="D514" s="500"/>
      <c r="E514" s="493" t="e">
        <f t="shared" si="15"/>
        <v>#DIV/0!</v>
      </c>
      <c r="F514" s="288" t="str">
        <f t="shared" si="17"/>
        <v>否</v>
      </c>
    </row>
    <row r="515" ht="18.75" hidden="1" spans="1:6">
      <c r="A515" s="495" t="s">
        <v>971</v>
      </c>
      <c r="B515" s="316" t="s">
        <v>972</v>
      </c>
      <c r="C515" s="499"/>
      <c r="D515" s="500"/>
      <c r="E515" s="493" t="e">
        <f t="shared" ref="E515:E578" si="18">(D515-C515)/C515</f>
        <v>#DIV/0!</v>
      </c>
      <c r="F515" s="288" t="str">
        <f t="shared" si="17"/>
        <v>否</v>
      </c>
    </row>
    <row r="516" ht="18.75" hidden="1" spans="1:6">
      <c r="A516" s="490" t="s">
        <v>973</v>
      </c>
      <c r="B516" s="312" t="s">
        <v>974</v>
      </c>
      <c r="C516" s="499"/>
      <c r="D516" s="492"/>
      <c r="E516" s="493" t="e">
        <f t="shared" si="18"/>
        <v>#DIV/0!</v>
      </c>
      <c r="F516" s="288" t="str">
        <f t="shared" si="17"/>
        <v>否</v>
      </c>
    </row>
    <row r="517" ht="18.75" hidden="1" spans="1:6">
      <c r="A517" s="495" t="s">
        <v>975</v>
      </c>
      <c r="B517" s="316" t="s">
        <v>142</v>
      </c>
      <c r="C517" s="499"/>
      <c r="D517" s="500"/>
      <c r="E517" s="493" t="e">
        <f t="shared" si="18"/>
        <v>#DIV/0!</v>
      </c>
      <c r="F517" s="288" t="str">
        <f t="shared" si="17"/>
        <v>否</v>
      </c>
    </row>
    <row r="518" ht="18.75" hidden="1" spans="1:6">
      <c r="A518" s="495" t="s">
        <v>976</v>
      </c>
      <c r="B518" s="316" t="s">
        <v>144</v>
      </c>
      <c r="C518" s="499"/>
      <c r="D518" s="500"/>
      <c r="E518" s="493" t="e">
        <f t="shared" si="18"/>
        <v>#DIV/0!</v>
      </c>
      <c r="F518" s="288" t="str">
        <f t="shared" si="17"/>
        <v>否</v>
      </c>
    </row>
    <row r="519" ht="18.75" hidden="1" spans="1:6">
      <c r="A519" s="495" t="s">
        <v>977</v>
      </c>
      <c r="B519" s="316" t="s">
        <v>146</v>
      </c>
      <c r="C519" s="499"/>
      <c r="D519" s="500"/>
      <c r="E519" s="493" t="e">
        <f t="shared" si="18"/>
        <v>#DIV/0!</v>
      </c>
      <c r="F519" s="288" t="str">
        <f t="shared" si="17"/>
        <v>否</v>
      </c>
    </row>
    <row r="520" ht="18.75" hidden="1" spans="1:6">
      <c r="A520" s="495" t="s">
        <v>978</v>
      </c>
      <c r="B520" s="316" t="s">
        <v>979</v>
      </c>
      <c r="C520" s="499"/>
      <c r="D520" s="500"/>
      <c r="E520" s="493" t="e">
        <f t="shared" si="18"/>
        <v>#DIV/0!</v>
      </c>
      <c r="F520" s="288" t="str">
        <f t="shared" si="17"/>
        <v>否</v>
      </c>
    </row>
    <row r="521" ht="18.75" hidden="1" spans="1:6">
      <c r="A521" s="495" t="s">
        <v>980</v>
      </c>
      <c r="B521" s="316" t="s">
        <v>981</v>
      </c>
      <c r="C521" s="499"/>
      <c r="D521" s="500"/>
      <c r="E521" s="493" t="e">
        <f t="shared" si="18"/>
        <v>#DIV/0!</v>
      </c>
      <c r="F521" s="288" t="str">
        <f t="shared" si="17"/>
        <v>否</v>
      </c>
    </row>
    <row r="522" ht="18.75" hidden="1" spans="1:6">
      <c r="A522" s="495" t="s">
        <v>982</v>
      </c>
      <c r="B522" s="316" t="s">
        <v>983</v>
      </c>
      <c r="C522" s="499"/>
      <c r="D522" s="500"/>
      <c r="E522" s="493" t="e">
        <f t="shared" si="18"/>
        <v>#DIV/0!</v>
      </c>
      <c r="F522" s="288" t="str">
        <f t="shared" si="17"/>
        <v>否</v>
      </c>
    </row>
    <row r="523" ht="18.75" hidden="1" spans="1:6">
      <c r="A523" s="495" t="s">
        <v>984</v>
      </c>
      <c r="B523" s="316" t="s">
        <v>985</v>
      </c>
      <c r="C523" s="491"/>
      <c r="D523" s="500"/>
      <c r="E523" s="493" t="e">
        <f t="shared" si="18"/>
        <v>#DIV/0!</v>
      </c>
      <c r="F523" s="288" t="str">
        <f t="shared" si="17"/>
        <v>否</v>
      </c>
    </row>
    <row r="524" ht="18.75" hidden="1" spans="1:6">
      <c r="A524" s="495" t="s">
        <v>986</v>
      </c>
      <c r="B524" s="316" t="s">
        <v>987</v>
      </c>
      <c r="C524" s="496"/>
      <c r="D524" s="500"/>
      <c r="E524" s="493" t="e">
        <f t="shared" si="18"/>
        <v>#DIV/0!</v>
      </c>
      <c r="F524" s="288" t="str">
        <f t="shared" si="17"/>
        <v>否</v>
      </c>
    </row>
    <row r="525" ht="18.75" spans="1:6">
      <c r="A525" s="490" t="s">
        <v>988</v>
      </c>
      <c r="B525" s="312" t="s">
        <v>989</v>
      </c>
      <c r="C525" s="508">
        <v>464</v>
      </c>
      <c r="D525" s="492">
        <v>421</v>
      </c>
      <c r="E525" s="493">
        <f t="shared" si="18"/>
        <v>-0.0926724137931035</v>
      </c>
      <c r="F525" s="288" t="str">
        <f t="shared" si="17"/>
        <v>是</v>
      </c>
    </row>
    <row r="526" ht="18.75" hidden="1" spans="1:6">
      <c r="A526" s="495" t="s">
        <v>990</v>
      </c>
      <c r="B526" s="316" t="s">
        <v>142</v>
      </c>
      <c r="C526" s="499"/>
      <c r="D526" s="497"/>
      <c r="E526" s="493" t="e">
        <f t="shared" si="18"/>
        <v>#DIV/0!</v>
      </c>
      <c r="F526" s="288" t="str">
        <f t="shared" si="17"/>
        <v>否</v>
      </c>
    </row>
    <row r="527" ht="18.75" hidden="1" spans="1:6">
      <c r="A527" s="495" t="s">
        <v>991</v>
      </c>
      <c r="B527" s="316" t="s">
        <v>144</v>
      </c>
      <c r="C527" s="499"/>
      <c r="D527" s="497"/>
      <c r="E527" s="493" t="e">
        <f t="shared" si="18"/>
        <v>#DIV/0!</v>
      </c>
      <c r="F527" s="288" t="str">
        <f t="shared" si="17"/>
        <v>否</v>
      </c>
    </row>
    <row r="528" ht="18.75" hidden="1" spans="1:6">
      <c r="A528" s="495" t="s">
        <v>992</v>
      </c>
      <c r="B528" s="316" t="s">
        <v>146</v>
      </c>
      <c r="C528" s="499"/>
      <c r="D528" s="500"/>
      <c r="E528" s="493" t="e">
        <f t="shared" si="18"/>
        <v>#DIV/0!</v>
      </c>
      <c r="F528" s="288" t="str">
        <f t="shared" si="17"/>
        <v>否</v>
      </c>
    </row>
    <row r="529" ht="18.75" hidden="1" spans="1:6">
      <c r="A529" s="495" t="s">
        <v>993</v>
      </c>
      <c r="B529" s="316" t="s">
        <v>994</v>
      </c>
      <c r="C529" s="499"/>
      <c r="D529" s="500"/>
      <c r="E529" s="493" t="e">
        <f t="shared" si="18"/>
        <v>#DIV/0!</v>
      </c>
      <c r="F529" s="288" t="str">
        <f t="shared" si="17"/>
        <v>否</v>
      </c>
    </row>
    <row r="530" ht="18.75" hidden="1" spans="1:6">
      <c r="A530" s="495" t="s">
        <v>995</v>
      </c>
      <c r="B530" s="316" t="s">
        <v>996</v>
      </c>
      <c r="C530" s="499"/>
      <c r="D530" s="500"/>
      <c r="E530" s="493" t="e">
        <f t="shared" si="18"/>
        <v>#DIV/0!</v>
      </c>
      <c r="F530" s="288" t="str">
        <f t="shared" si="17"/>
        <v>否</v>
      </c>
    </row>
    <row r="531" ht="18.75" hidden="1" spans="1:6">
      <c r="A531" s="495" t="s">
        <v>997</v>
      </c>
      <c r="B531" s="316" t="s">
        <v>998</v>
      </c>
      <c r="C531" s="499"/>
      <c r="D531" s="500"/>
      <c r="E531" s="493" t="e">
        <f t="shared" si="18"/>
        <v>#DIV/0!</v>
      </c>
      <c r="F531" s="288" t="str">
        <f t="shared" si="17"/>
        <v>否</v>
      </c>
    </row>
    <row r="532" ht="18.75" spans="1:6">
      <c r="A532" s="495" t="s">
        <v>999</v>
      </c>
      <c r="B532" s="316" t="s">
        <v>1000</v>
      </c>
      <c r="C532" s="499">
        <v>10</v>
      </c>
      <c r="D532" s="500"/>
      <c r="E532" s="498">
        <f t="shared" si="18"/>
        <v>-1</v>
      </c>
      <c r="F532" s="170" t="str">
        <f t="shared" si="17"/>
        <v>是</v>
      </c>
    </row>
    <row r="533" ht="18.75" spans="1:6">
      <c r="A533" s="495" t="s">
        <v>1001</v>
      </c>
      <c r="B533" s="316" t="s">
        <v>1002</v>
      </c>
      <c r="C533" s="499">
        <v>454</v>
      </c>
      <c r="D533" s="500">
        <v>421</v>
      </c>
      <c r="E533" s="498">
        <f t="shared" si="18"/>
        <v>-0.0726872246696035</v>
      </c>
      <c r="F533" s="170" t="str">
        <f t="shared" si="17"/>
        <v>是</v>
      </c>
    </row>
    <row r="534" ht="18.75" hidden="1" spans="1:6">
      <c r="A534" s="495" t="s">
        <v>1003</v>
      </c>
      <c r="B534" s="316" t="s">
        <v>1004</v>
      </c>
      <c r="C534" s="499"/>
      <c r="D534" s="500"/>
      <c r="E534" s="493" t="e">
        <f t="shared" si="18"/>
        <v>#DIV/0!</v>
      </c>
      <c r="F534" s="288" t="str">
        <f t="shared" si="17"/>
        <v>否</v>
      </c>
    </row>
    <row r="535" ht="18.75" hidden="1" spans="1:6">
      <c r="A535" s="490" t="s">
        <v>1005</v>
      </c>
      <c r="B535" s="312" t="s">
        <v>1006</v>
      </c>
      <c r="C535" s="499"/>
      <c r="D535" s="492"/>
      <c r="E535" s="493" t="e">
        <f t="shared" si="18"/>
        <v>#DIV/0!</v>
      </c>
      <c r="F535" s="288" t="str">
        <f t="shared" si="17"/>
        <v>否</v>
      </c>
    </row>
    <row r="536" ht="18.75" hidden="1" spans="1:6">
      <c r="A536" s="495" t="s">
        <v>1007</v>
      </c>
      <c r="B536" s="316" t="s">
        <v>1008</v>
      </c>
      <c r="C536" s="499"/>
      <c r="D536" s="500"/>
      <c r="E536" s="493" t="e">
        <f t="shared" si="18"/>
        <v>#DIV/0!</v>
      </c>
      <c r="F536" s="288" t="str">
        <f t="shared" si="17"/>
        <v>否</v>
      </c>
    </row>
    <row r="537" ht="18.75" hidden="1" spans="1:6">
      <c r="A537" s="495" t="s">
        <v>1009</v>
      </c>
      <c r="B537" s="316" t="s">
        <v>1010</v>
      </c>
      <c r="C537" s="507"/>
      <c r="D537" s="500"/>
      <c r="E537" s="493" t="e">
        <f t="shared" si="18"/>
        <v>#DIV/0!</v>
      </c>
      <c r="F537" s="288" t="str">
        <f t="shared" si="17"/>
        <v>否</v>
      </c>
    </row>
    <row r="538" ht="18.75" hidden="1" spans="1:6">
      <c r="A538" s="495" t="s">
        <v>1011</v>
      </c>
      <c r="B538" s="316" t="s">
        <v>1012</v>
      </c>
      <c r="C538" s="491"/>
      <c r="D538" s="500"/>
      <c r="E538" s="493" t="e">
        <f t="shared" si="18"/>
        <v>#DIV/0!</v>
      </c>
      <c r="F538" s="288" t="str">
        <f t="shared" si="17"/>
        <v>否</v>
      </c>
    </row>
    <row r="539" ht="18.75" spans="1:6">
      <c r="A539" s="490" t="s">
        <v>85</v>
      </c>
      <c r="B539" s="312" t="s">
        <v>86</v>
      </c>
      <c r="C539" s="509">
        <v>51953</v>
      </c>
      <c r="D539" s="492">
        <v>47612</v>
      </c>
      <c r="E539" s="493">
        <f t="shared" si="18"/>
        <v>-0.0835562912632572</v>
      </c>
      <c r="F539" s="288" t="str">
        <f t="shared" ref="F539:F578" si="19">IF(LEN(A539)=3,"是",IF(B539&lt;&gt;"",IF(SUM(C539:D539)&lt;&gt;0,"是","否"),"是"))</f>
        <v>是</v>
      </c>
    </row>
    <row r="540" ht="18.75" spans="1:6">
      <c r="A540" s="490" t="s">
        <v>1013</v>
      </c>
      <c r="B540" s="312" t="s">
        <v>1014</v>
      </c>
      <c r="C540" s="509">
        <v>1251</v>
      </c>
      <c r="D540" s="492">
        <v>1087</v>
      </c>
      <c r="E540" s="493">
        <f t="shared" si="18"/>
        <v>-0.131095123900879</v>
      </c>
      <c r="F540" s="288" t="str">
        <f t="shared" si="19"/>
        <v>是</v>
      </c>
    </row>
    <row r="541" ht="18.75" spans="1:6">
      <c r="A541" s="495" t="s">
        <v>1015</v>
      </c>
      <c r="B541" s="316" t="s">
        <v>142</v>
      </c>
      <c r="C541" s="499">
        <v>985</v>
      </c>
      <c r="D541" s="497">
        <v>898</v>
      </c>
      <c r="E541" s="498">
        <f t="shared" si="18"/>
        <v>-0.0883248730964467</v>
      </c>
      <c r="F541" s="288" t="str">
        <f t="shared" si="19"/>
        <v>是</v>
      </c>
    </row>
    <row r="542" ht="18.75" spans="1:6">
      <c r="A542" s="495" t="s">
        <v>1016</v>
      </c>
      <c r="B542" s="316" t="s">
        <v>144</v>
      </c>
      <c r="C542" s="499">
        <v>107</v>
      </c>
      <c r="D542" s="497">
        <v>3</v>
      </c>
      <c r="E542" s="498">
        <f t="shared" si="18"/>
        <v>-0.97196261682243</v>
      </c>
      <c r="F542" s="288" t="str">
        <f t="shared" si="19"/>
        <v>是</v>
      </c>
    </row>
    <row r="543" ht="18.75" hidden="1" spans="1:6">
      <c r="A543" s="495" t="s">
        <v>1017</v>
      </c>
      <c r="B543" s="316" t="s">
        <v>146</v>
      </c>
      <c r="C543" s="499"/>
      <c r="D543" s="500"/>
      <c r="E543" s="493" t="e">
        <f t="shared" si="18"/>
        <v>#DIV/0!</v>
      </c>
      <c r="F543" s="288" t="str">
        <f t="shared" si="19"/>
        <v>否</v>
      </c>
    </row>
    <row r="544" ht="18.75" hidden="1" spans="1:6">
      <c r="A544" s="495" t="s">
        <v>1018</v>
      </c>
      <c r="B544" s="316" t="s">
        <v>1019</v>
      </c>
      <c r="C544" s="499"/>
      <c r="D544" s="500"/>
      <c r="E544" s="493" t="e">
        <f t="shared" si="18"/>
        <v>#DIV/0!</v>
      </c>
      <c r="F544" s="288" t="str">
        <f t="shared" si="19"/>
        <v>否</v>
      </c>
    </row>
    <row r="545" ht="18.75" hidden="1" spans="1:6">
      <c r="A545" s="495" t="s">
        <v>1020</v>
      </c>
      <c r="B545" s="316" t="s">
        <v>1021</v>
      </c>
      <c r="C545" s="499"/>
      <c r="D545" s="500"/>
      <c r="E545" s="493" t="e">
        <f t="shared" si="18"/>
        <v>#DIV/0!</v>
      </c>
      <c r="F545" s="288" t="str">
        <f t="shared" si="19"/>
        <v>否</v>
      </c>
    </row>
    <row r="546" ht="18.75" hidden="1" spans="1:6">
      <c r="A546" s="495" t="s">
        <v>1022</v>
      </c>
      <c r="B546" s="316" t="s">
        <v>1023</v>
      </c>
      <c r="C546" s="499"/>
      <c r="D546" s="500"/>
      <c r="E546" s="493" t="e">
        <f t="shared" si="18"/>
        <v>#DIV/0!</v>
      </c>
      <c r="F546" s="288" t="str">
        <f t="shared" si="19"/>
        <v>否</v>
      </c>
    </row>
    <row r="547" ht="18.75" hidden="1" spans="1:6">
      <c r="A547" s="495" t="s">
        <v>1024</v>
      </c>
      <c r="B547" s="316" t="s">
        <v>1025</v>
      </c>
      <c r="C547" s="499"/>
      <c r="D547" s="500"/>
      <c r="E547" s="493" t="e">
        <f t="shared" si="18"/>
        <v>#DIV/0!</v>
      </c>
      <c r="F547" s="288" t="str">
        <f t="shared" si="19"/>
        <v>否</v>
      </c>
    </row>
    <row r="548" ht="18.75" hidden="1" spans="1:6">
      <c r="A548" s="495" t="s">
        <v>1026</v>
      </c>
      <c r="B548" s="316" t="s">
        <v>243</v>
      </c>
      <c r="C548" s="499"/>
      <c r="D548" s="500"/>
      <c r="E548" s="493" t="e">
        <f t="shared" si="18"/>
        <v>#DIV/0!</v>
      </c>
      <c r="F548" s="288" t="str">
        <f t="shared" si="19"/>
        <v>否</v>
      </c>
    </row>
    <row r="549" ht="18.75" hidden="1" spans="1:6">
      <c r="A549" s="495" t="s">
        <v>1027</v>
      </c>
      <c r="B549" s="316" t="s">
        <v>1028</v>
      </c>
      <c r="C549" s="499"/>
      <c r="D549" s="500"/>
      <c r="E549" s="493" t="e">
        <f t="shared" si="18"/>
        <v>#DIV/0!</v>
      </c>
      <c r="F549" s="288" t="str">
        <f t="shared" si="19"/>
        <v>否</v>
      </c>
    </row>
    <row r="550" ht="18.75" hidden="1" spans="1:6">
      <c r="A550" s="495" t="s">
        <v>1029</v>
      </c>
      <c r="B550" s="316" t="s">
        <v>1030</v>
      </c>
      <c r="C550" s="499"/>
      <c r="D550" s="500"/>
      <c r="E550" s="493" t="e">
        <f t="shared" si="18"/>
        <v>#DIV/0!</v>
      </c>
      <c r="F550" s="288" t="str">
        <f t="shared" si="19"/>
        <v>否</v>
      </c>
    </row>
    <row r="551" ht="18.75" hidden="1" spans="1:6">
      <c r="A551" s="495" t="s">
        <v>1031</v>
      </c>
      <c r="B551" s="316" t="s">
        <v>1032</v>
      </c>
      <c r="C551" s="499"/>
      <c r="D551" s="500"/>
      <c r="E551" s="493" t="e">
        <f t="shared" si="18"/>
        <v>#DIV/0!</v>
      </c>
      <c r="F551" s="288" t="str">
        <f t="shared" si="19"/>
        <v>否</v>
      </c>
    </row>
    <row r="552" ht="18.75" hidden="1" spans="1:6">
      <c r="A552" s="495" t="s">
        <v>1033</v>
      </c>
      <c r="B552" s="316" t="s">
        <v>1034</v>
      </c>
      <c r="C552" s="499"/>
      <c r="D552" s="500"/>
      <c r="E552" s="493" t="e">
        <f t="shared" si="18"/>
        <v>#DIV/0!</v>
      </c>
      <c r="F552" s="288" t="str">
        <f t="shared" si="19"/>
        <v>否</v>
      </c>
    </row>
    <row r="553" ht="18.75" hidden="1" spans="1:6">
      <c r="A553" s="502">
        <v>2080113</v>
      </c>
      <c r="B553" s="511" t="s">
        <v>309</v>
      </c>
      <c r="C553" s="499"/>
      <c r="D553" s="500"/>
      <c r="E553" s="493" t="e">
        <f t="shared" si="18"/>
        <v>#DIV/0!</v>
      </c>
      <c r="F553" s="288" t="str">
        <f t="shared" si="19"/>
        <v>否</v>
      </c>
    </row>
    <row r="554" ht="18.75" hidden="1" spans="1:6">
      <c r="A554" s="502">
        <v>2080114</v>
      </c>
      <c r="B554" s="511" t="s">
        <v>311</v>
      </c>
      <c r="C554" s="499"/>
      <c r="D554" s="500"/>
      <c r="E554" s="493" t="e">
        <f t="shared" si="18"/>
        <v>#DIV/0!</v>
      </c>
      <c r="F554" s="288" t="str">
        <f t="shared" si="19"/>
        <v>否</v>
      </c>
    </row>
    <row r="555" ht="18.75" hidden="1" spans="1:6">
      <c r="A555" s="502">
        <v>2080115</v>
      </c>
      <c r="B555" s="511" t="s">
        <v>313</v>
      </c>
      <c r="C555" s="499"/>
      <c r="D555" s="500"/>
      <c r="E555" s="493" t="e">
        <f t="shared" si="18"/>
        <v>#DIV/0!</v>
      </c>
      <c r="F555" s="288" t="str">
        <f t="shared" si="19"/>
        <v>否</v>
      </c>
    </row>
    <row r="556" ht="18.75" hidden="1" spans="1:6">
      <c r="A556" s="502">
        <v>2080116</v>
      </c>
      <c r="B556" s="511" t="s">
        <v>315</v>
      </c>
      <c r="C556" s="496"/>
      <c r="D556" s="500"/>
      <c r="E556" s="493" t="e">
        <f t="shared" si="18"/>
        <v>#DIV/0!</v>
      </c>
      <c r="F556" s="288" t="str">
        <f t="shared" si="19"/>
        <v>否</v>
      </c>
    </row>
    <row r="557" ht="18.75" hidden="1" spans="1:6">
      <c r="A557" s="502">
        <v>2080150</v>
      </c>
      <c r="B557" s="511" t="s">
        <v>160</v>
      </c>
      <c r="C557" s="491"/>
      <c r="D557" s="500"/>
      <c r="E557" s="493" t="e">
        <f t="shared" si="18"/>
        <v>#DIV/0!</v>
      </c>
      <c r="F557" s="288" t="str">
        <f t="shared" si="19"/>
        <v>否</v>
      </c>
    </row>
    <row r="558" ht="18.75" spans="1:6">
      <c r="A558" s="495" t="s">
        <v>1035</v>
      </c>
      <c r="B558" s="316" t="s">
        <v>1036</v>
      </c>
      <c r="C558" s="496">
        <v>159</v>
      </c>
      <c r="D558" s="497">
        <v>186</v>
      </c>
      <c r="E558" s="498">
        <f t="shared" si="18"/>
        <v>0.169811320754717</v>
      </c>
      <c r="F558" s="288" t="str">
        <f t="shared" si="19"/>
        <v>是</v>
      </c>
    </row>
    <row r="559" ht="18.75" spans="1:6">
      <c r="A559" s="490" t="s">
        <v>1037</v>
      </c>
      <c r="B559" s="312" t="s">
        <v>1038</v>
      </c>
      <c r="C559" s="491">
        <v>924</v>
      </c>
      <c r="D559" s="492">
        <v>720</v>
      </c>
      <c r="E559" s="493">
        <f t="shared" si="18"/>
        <v>-0.220779220779221</v>
      </c>
      <c r="F559" s="288" t="str">
        <f t="shared" si="19"/>
        <v>是</v>
      </c>
    </row>
    <row r="560" ht="18.75" spans="1:6">
      <c r="A560" s="495" t="s">
        <v>1039</v>
      </c>
      <c r="B560" s="316" t="s">
        <v>142</v>
      </c>
      <c r="C560" s="499">
        <v>763</v>
      </c>
      <c r="D560" s="497">
        <v>705</v>
      </c>
      <c r="E560" s="498">
        <f t="shared" si="18"/>
        <v>-0.0760157273918742</v>
      </c>
      <c r="F560" s="288" t="str">
        <f t="shared" si="19"/>
        <v>是</v>
      </c>
    </row>
    <row r="561" ht="18.75" spans="1:6">
      <c r="A561" s="495" t="s">
        <v>1040</v>
      </c>
      <c r="B561" s="316" t="s">
        <v>144</v>
      </c>
      <c r="C561" s="499">
        <v>141</v>
      </c>
      <c r="D561" s="500">
        <v>15</v>
      </c>
      <c r="E561" s="498">
        <f t="shared" si="18"/>
        <v>-0.893617021276596</v>
      </c>
      <c r="F561" s="288" t="str">
        <f t="shared" si="19"/>
        <v>是</v>
      </c>
    </row>
    <row r="562" ht="18.75" hidden="1" spans="1:6">
      <c r="A562" s="495" t="s">
        <v>1041</v>
      </c>
      <c r="B562" s="316" t="s">
        <v>146</v>
      </c>
      <c r="C562" s="499"/>
      <c r="D562" s="500"/>
      <c r="E562" s="493" t="e">
        <f t="shared" si="18"/>
        <v>#DIV/0!</v>
      </c>
      <c r="F562" s="288" t="str">
        <f t="shared" si="19"/>
        <v>否</v>
      </c>
    </row>
    <row r="563" ht="18.75" hidden="1" spans="1:6">
      <c r="A563" s="495" t="s">
        <v>1042</v>
      </c>
      <c r="B563" s="316" t="s">
        <v>1043</v>
      </c>
      <c r="C563" s="496"/>
      <c r="D563" s="500"/>
      <c r="E563" s="493" t="e">
        <f t="shared" si="18"/>
        <v>#DIV/0!</v>
      </c>
      <c r="F563" s="288" t="str">
        <f t="shared" si="19"/>
        <v>否</v>
      </c>
    </row>
    <row r="564" ht="18.75" hidden="1" spans="1:6">
      <c r="A564" s="495" t="s">
        <v>1044</v>
      </c>
      <c r="B564" s="316" t="s">
        <v>1045</v>
      </c>
      <c r="C564" s="499"/>
      <c r="D564" s="500"/>
      <c r="E564" s="493" t="e">
        <f t="shared" si="18"/>
        <v>#DIV/0!</v>
      </c>
      <c r="F564" s="288" t="str">
        <f t="shared" si="19"/>
        <v>否</v>
      </c>
    </row>
    <row r="565" ht="18.75" spans="1:6">
      <c r="A565" s="495" t="s">
        <v>1046</v>
      </c>
      <c r="B565" s="316" t="s">
        <v>1047</v>
      </c>
      <c r="C565" s="499">
        <v>20</v>
      </c>
      <c r="D565" s="497"/>
      <c r="E565" s="498">
        <f t="shared" si="18"/>
        <v>-1</v>
      </c>
      <c r="F565" s="288" t="str">
        <f t="shared" si="19"/>
        <v>是</v>
      </c>
    </row>
    <row r="566" ht="18.75" hidden="1" spans="1:6">
      <c r="A566" s="495">
        <v>2080209</v>
      </c>
      <c r="B566" s="316" t="s">
        <v>1048</v>
      </c>
      <c r="C566" s="491"/>
      <c r="D566" s="497"/>
      <c r="E566" s="493" t="e">
        <f t="shared" si="18"/>
        <v>#DIV/0!</v>
      </c>
      <c r="F566" s="288"/>
    </row>
    <row r="567" ht="18.75" hidden="1" spans="1:6">
      <c r="A567" s="495" t="s">
        <v>1049</v>
      </c>
      <c r="B567" s="316" t="s">
        <v>1050</v>
      </c>
      <c r="C567" s="499"/>
      <c r="D567" s="500"/>
      <c r="E567" s="493" t="e">
        <f t="shared" si="18"/>
        <v>#DIV/0!</v>
      </c>
      <c r="F567" s="288" t="str">
        <f t="shared" ref="F567:F599" si="20">IF(LEN(A567)=3,"是",IF(B567&lt;&gt;"",IF(SUM(C567:D567)&lt;&gt;0,"是","否"),"是"))</f>
        <v>否</v>
      </c>
    </row>
    <row r="568" ht="18.75" hidden="1" spans="1:6">
      <c r="A568" s="490" t="s">
        <v>1051</v>
      </c>
      <c r="B568" s="312" t="s">
        <v>1052</v>
      </c>
      <c r="C568" s="491"/>
      <c r="D568" s="492"/>
      <c r="E568" s="493" t="e">
        <f t="shared" si="18"/>
        <v>#DIV/0!</v>
      </c>
      <c r="F568" s="288" t="str">
        <f t="shared" si="20"/>
        <v>否</v>
      </c>
    </row>
    <row r="569" ht="18.75" hidden="1" spans="1:6">
      <c r="A569" s="495" t="s">
        <v>1053</v>
      </c>
      <c r="B569" s="316" t="s">
        <v>1054</v>
      </c>
      <c r="C569" s="497"/>
      <c r="D569" s="500"/>
      <c r="E569" s="493" t="e">
        <f t="shared" si="18"/>
        <v>#DIV/0!</v>
      </c>
      <c r="F569" s="288" t="str">
        <f t="shared" si="20"/>
        <v>否</v>
      </c>
    </row>
    <row r="570" ht="18.75" spans="1:6">
      <c r="A570" s="490" t="s">
        <v>1055</v>
      </c>
      <c r="B570" s="312" t="s">
        <v>1056</v>
      </c>
      <c r="C570" s="509">
        <v>24452</v>
      </c>
      <c r="D570" s="492">
        <v>24252</v>
      </c>
      <c r="E570" s="493">
        <f t="shared" si="18"/>
        <v>-0.00817929003762473</v>
      </c>
      <c r="F570" s="288" t="str">
        <f t="shared" si="20"/>
        <v>是</v>
      </c>
    </row>
    <row r="571" ht="18.75" spans="1:6">
      <c r="A571" s="495" t="s">
        <v>1057</v>
      </c>
      <c r="B571" s="316" t="s">
        <v>1058</v>
      </c>
      <c r="C571" s="500">
        <v>2982</v>
      </c>
      <c r="D571" s="497">
        <v>2836</v>
      </c>
      <c r="E571" s="498">
        <f t="shared" si="18"/>
        <v>-0.0489604292421194</v>
      </c>
      <c r="F571" s="288" t="str">
        <f t="shared" si="20"/>
        <v>是</v>
      </c>
    </row>
    <row r="572" ht="18.75" spans="1:6">
      <c r="A572" s="495" t="s">
        <v>1059</v>
      </c>
      <c r="B572" s="316" t="s">
        <v>1060</v>
      </c>
      <c r="C572" s="497">
        <v>4756</v>
      </c>
      <c r="D572" s="497">
        <v>4688</v>
      </c>
      <c r="E572" s="498">
        <f t="shared" si="18"/>
        <v>-0.0142977291841884</v>
      </c>
      <c r="F572" s="288" t="str">
        <f t="shared" si="20"/>
        <v>是</v>
      </c>
    </row>
    <row r="573" ht="18.75" hidden="1" spans="1:6">
      <c r="A573" s="495" t="s">
        <v>1061</v>
      </c>
      <c r="B573" s="316" t="s">
        <v>1062</v>
      </c>
      <c r="C573" s="497"/>
      <c r="D573" s="500">
        <v>0</v>
      </c>
      <c r="E573" s="493" t="e">
        <f t="shared" si="18"/>
        <v>#DIV/0!</v>
      </c>
      <c r="F573" s="288" t="str">
        <f t="shared" si="20"/>
        <v>否</v>
      </c>
    </row>
    <row r="574" ht="18.75" spans="1:6">
      <c r="A574" s="495" t="s">
        <v>1063</v>
      </c>
      <c r="B574" s="316" t="s">
        <v>1064</v>
      </c>
      <c r="C574" s="497">
        <v>10583</v>
      </c>
      <c r="D574" s="497">
        <v>10126</v>
      </c>
      <c r="E574" s="498">
        <f t="shared" si="18"/>
        <v>-0.0431824624397619</v>
      </c>
      <c r="F574" s="288" t="str">
        <f t="shared" si="20"/>
        <v>是</v>
      </c>
    </row>
    <row r="575" ht="18.75" spans="1:6">
      <c r="A575" s="495" t="s">
        <v>1065</v>
      </c>
      <c r="B575" s="316" t="s">
        <v>1066</v>
      </c>
      <c r="C575" s="499">
        <v>1963</v>
      </c>
      <c r="D575" s="497">
        <v>3000</v>
      </c>
      <c r="E575" s="498">
        <f t="shared" si="18"/>
        <v>0.528273051451859</v>
      </c>
      <c r="F575" s="288" t="str">
        <f t="shared" si="20"/>
        <v>是</v>
      </c>
    </row>
    <row r="576" ht="18.75" spans="1:6">
      <c r="A576" s="495" t="s">
        <v>1067</v>
      </c>
      <c r="B576" s="316" t="s">
        <v>1068</v>
      </c>
      <c r="C576" s="496">
        <v>4168</v>
      </c>
      <c r="D576" s="497">
        <v>3602</v>
      </c>
      <c r="E576" s="498">
        <f t="shared" si="18"/>
        <v>-0.135796545105566</v>
      </c>
      <c r="F576" s="288" t="str">
        <f t="shared" si="20"/>
        <v>是</v>
      </c>
    </row>
    <row r="577" ht="18.75" hidden="1" spans="1:6">
      <c r="A577" s="502">
        <v>2080508</v>
      </c>
      <c r="B577" s="511" t="s">
        <v>1069</v>
      </c>
      <c r="C577" s="491"/>
      <c r="D577" s="500"/>
      <c r="E577" s="493" t="e">
        <f t="shared" si="18"/>
        <v>#DIV/0!</v>
      </c>
      <c r="F577" s="288" t="str">
        <f t="shared" si="20"/>
        <v>否</v>
      </c>
    </row>
    <row r="578" ht="18.75" hidden="1" spans="1:6">
      <c r="A578" s="495" t="s">
        <v>1070</v>
      </c>
      <c r="B578" s="316" t="s">
        <v>1071</v>
      </c>
      <c r="C578" s="499"/>
      <c r="D578" s="497"/>
      <c r="E578" s="493" t="e">
        <f t="shared" si="18"/>
        <v>#DIV/0!</v>
      </c>
      <c r="F578" s="288" t="str">
        <f t="shared" si="20"/>
        <v>否</v>
      </c>
    </row>
    <row r="579" ht="18.75" spans="1:6">
      <c r="A579" s="490" t="s">
        <v>1072</v>
      </c>
      <c r="B579" s="312" t="s">
        <v>1073</v>
      </c>
      <c r="C579" s="491">
        <v>1</v>
      </c>
      <c r="D579" s="492">
        <v>1</v>
      </c>
      <c r="E579" s="493">
        <f t="shared" ref="E579:E642" si="21">(D579-C579)/C579</f>
        <v>0</v>
      </c>
      <c r="F579" s="288" t="str">
        <f t="shared" si="20"/>
        <v>是</v>
      </c>
    </row>
    <row r="580" ht="18.75" spans="1:6">
      <c r="A580" s="495" t="s">
        <v>1074</v>
      </c>
      <c r="B580" s="316" t="s">
        <v>1075</v>
      </c>
      <c r="C580" s="499">
        <v>1</v>
      </c>
      <c r="D580" s="500">
        <v>1</v>
      </c>
      <c r="E580" s="498">
        <f t="shared" si="21"/>
        <v>0</v>
      </c>
      <c r="F580" s="288" t="str">
        <f t="shared" si="20"/>
        <v>是</v>
      </c>
    </row>
    <row r="581" ht="18.75" hidden="1" spans="1:6">
      <c r="A581" s="495" t="s">
        <v>1076</v>
      </c>
      <c r="B581" s="316" t="s">
        <v>1077</v>
      </c>
      <c r="C581" s="491"/>
      <c r="D581" s="500"/>
      <c r="E581" s="493" t="e">
        <f t="shared" si="21"/>
        <v>#DIV/0!</v>
      </c>
      <c r="F581" s="288" t="str">
        <f t="shared" si="20"/>
        <v>否</v>
      </c>
    </row>
    <row r="582" ht="18.75" hidden="1" spans="1:6">
      <c r="A582" s="495" t="s">
        <v>1078</v>
      </c>
      <c r="B582" s="316" t="s">
        <v>1079</v>
      </c>
      <c r="C582" s="499"/>
      <c r="D582" s="500"/>
      <c r="E582" s="493" t="e">
        <f t="shared" si="21"/>
        <v>#DIV/0!</v>
      </c>
      <c r="F582" s="288" t="str">
        <f t="shared" si="20"/>
        <v>否</v>
      </c>
    </row>
    <row r="583" ht="18.75" spans="1:6">
      <c r="A583" s="490" t="s">
        <v>1080</v>
      </c>
      <c r="B583" s="312" t="s">
        <v>1081</v>
      </c>
      <c r="C583" s="491">
        <v>5047</v>
      </c>
      <c r="D583" s="492">
        <v>3202</v>
      </c>
      <c r="E583" s="493">
        <f t="shared" si="21"/>
        <v>-0.365563701208639</v>
      </c>
      <c r="F583" s="288" t="str">
        <f t="shared" si="20"/>
        <v>是</v>
      </c>
    </row>
    <row r="584" ht="18.75" spans="1:6">
      <c r="A584" s="495" t="s">
        <v>1082</v>
      </c>
      <c r="B584" s="316" t="s">
        <v>1083</v>
      </c>
      <c r="C584" s="496">
        <v>0</v>
      </c>
      <c r="D584" s="500">
        <v>1300</v>
      </c>
      <c r="E584" s="498"/>
      <c r="F584" s="288" t="str">
        <f t="shared" si="20"/>
        <v>是</v>
      </c>
    </row>
    <row r="585" ht="18.75" spans="1:6">
      <c r="A585" s="495" t="s">
        <v>1084</v>
      </c>
      <c r="B585" s="316" t="s">
        <v>1085</v>
      </c>
      <c r="C585" s="499">
        <v>520</v>
      </c>
      <c r="D585" s="500">
        <v>100</v>
      </c>
      <c r="E585" s="498">
        <f t="shared" si="21"/>
        <v>-0.807692307692308</v>
      </c>
      <c r="F585" s="288" t="str">
        <f t="shared" si="20"/>
        <v>是</v>
      </c>
    </row>
    <row r="586" ht="18.75" spans="1:6">
      <c r="A586" s="495" t="s">
        <v>1086</v>
      </c>
      <c r="B586" s="316" t="s">
        <v>1087</v>
      </c>
      <c r="C586" s="499">
        <v>1261</v>
      </c>
      <c r="D586" s="497">
        <v>554</v>
      </c>
      <c r="E586" s="498">
        <f t="shared" si="21"/>
        <v>-0.560666137985726</v>
      </c>
      <c r="F586" s="288" t="str">
        <f t="shared" si="20"/>
        <v>是</v>
      </c>
    </row>
    <row r="587" ht="18.75" spans="1:6">
      <c r="A587" s="495" t="s">
        <v>1088</v>
      </c>
      <c r="B587" s="316" t="s">
        <v>1089</v>
      </c>
      <c r="C587" s="496">
        <v>1690</v>
      </c>
      <c r="D587" s="500">
        <v>969</v>
      </c>
      <c r="E587" s="498">
        <f t="shared" si="21"/>
        <v>-0.426627218934911</v>
      </c>
      <c r="F587" s="288" t="str">
        <f t="shared" si="20"/>
        <v>是</v>
      </c>
    </row>
    <row r="588" ht="18.75" hidden="1" spans="1:6">
      <c r="A588" s="495" t="s">
        <v>1090</v>
      </c>
      <c r="B588" s="316" t="s">
        <v>1091</v>
      </c>
      <c r="C588" s="499">
        <v>0</v>
      </c>
      <c r="D588" s="500"/>
      <c r="E588" s="493" t="e">
        <f t="shared" si="21"/>
        <v>#DIV/0!</v>
      </c>
      <c r="F588" s="288" t="str">
        <f t="shared" si="20"/>
        <v>否</v>
      </c>
    </row>
    <row r="589" ht="18.75" spans="1:6">
      <c r="A589" s="495" t="s">
        <v>1092</v>
      </c>
      <c r="B589" s="316" t="s">
        <v>1093</v>
      </c>
      <c r="C589" s="499">
        <v>108</v>
      </c>
      <c r="D589" s="497">
        <v>259</v>
      </c>
      <c r="E589" s="498">
        <f t="shared" si="21"/>
        <v>1.39814814814815</v>
      </c>
      <c r="F589" s="288" t="str">
        <f t="shared" si="20"/>
        <v>是</v>
      </c>
    </row>
    <row r="590" ht="18.75" spans="1:6">
      <c r="A590" s="495" t="s">
        <v>1094</v>
      </c>
      <c r="B590" s="316" t="s">
        <v>1095</v>
      </c>
      <c r="C590" s="499">
        <v>114</v>
      </c>
      <c r="D590" s="500">
        <v>20</v>
      </c>
      <c r="E590" s="498">
        <f t="shared" si="21"/>
        <v>-0.824561403508772</v>
      </c>
      <c r="F590" s="288" t="str">
        <f t="shared" si="20"/>
        <v>是</v>
      </c>
    </row>
    <row r="591" ht="18.75" hidden="1" spans="1:6">
      <c r="A591" s="495" t="s">
        <v>1096</v>
      </c>
      <c r="B591" s="316" t="s">
        <v>1097</v>
      </c>
      <c r="C591" s="491">
        <v>0</v>
      </c>
      <c r="D591" s="500"/>
      <c r="E591" s="493" t="e">
        <f t="shared" si="21"/>
        <v>#DIV/0!</v>
      </c>
      <c r="F591" s="288" t="str">
        <f t="shared" si="20"/>
        <v>否</v>
      </c>
    </row>
    <row r="592" ht="18.75" spans="1:6">
      <c r="A592" s="495" t="s">
        <v>1098</v>
      </c>
      <c r="B592" s="316" t="s">
        <v>1099</v>
      </c>
      <c r="C592" s="497">
        <v>1354</v>
      </c>
      <c r="D592" s="500"/>
      <c r="E592" s="498">
        <f t="shared" si="21"/>
        <v>-1</v>
      </c>
      <c r="F592" s="288" t="str">
        <f t="shared" si="20"/>
        <v>是</v>
      </c>
    </row>
    <row r="593" ht="18.75" spans="1:6">
      <c r="A593" s="490" t="s">
        <v>1100</v>
      </c>
      <c r="B593" s="312" t="s">
        <v>1101</v>
      </c>
      <c r="C593" s="508">
        <v>4465</v>
      </c>
      <c r="D593" s="492">
        <v>4731</v>
      </c>
      <c r="E593" s="493">
        <f t="shared" si="21"/>
        <v>0.0595744680851064</v>
      </c>
      <c r="F593" s="288" t="str">
        <f t="shared" si="20"/>
        <v>是</v>
      </c>
    </row>
    <row r="594" ht="18.75" spans="1:6">
      <c r="A594" s="495" t="s">
        <v>1102</v>
      </c>
      <c r="B594" s="316" t="s">
        <v>1103</v>
      </c>
      <c r="C594" s="499">
        <v>1379</v>
      </c>
      <c r="D594" s="497">
        <v>2143</v>
      </c>
      <c r="E594" s="498">
        <f t="shared" si="21"/>
        <v>0.554024655547498</v>
      </c>
      <c r="F594" s="288" t="str">
        <f t="shared" si="20"/>
        <v>是</v>
      </c>
    </row>
    <row r="595" ht="18.75" spans="1:6">
      <c r="A595" s="495" t="s">
        <v>1104</v>
      </c>
      <c r="B595" s="316" t="s">
        <v>1105</v>
      </c>
      <c r="C595" s="499">
        <v>40</v>
      </c>
      <c r="D595" s="497">
        <v>70</v>
      </c>
      <c r="E595" s="498">
        <f t="shared" si="21"/>
        <v>0.75</v>
      </c>
      <c r="F595" s="288" t="str">
        <f t="shared" si="20"/>
        <v>是</v>
      </c>
    </row>
    <row r="596" ht="18.75" spans="1:6">
      <c r="A596" s="495" t="s">
        <v>1106</v>
      </c>
      <c r="B596" s="316" t="s">
        <v>1107</v>
      </c>
      <c r="C596" s="496">
        <v>2295</v>
      </c>
      <c r="D596" s="500">
        <v>496</v>
      </c>
      <c r="E596" s="498">
        <f t="shared" si="21"/>
        <v>-0.783877995642702</v>
      </c>
      <c r="F596" s="288" t="str">
        <f t="shared" si="20"/>
        <v>是</v>
      </c>
    </row>
    <row r="597" s="453" customFormat="1" ht="18.75" hidden="1" spans="1:6">
      <c r="A597" s="495" t="s">
        <v>1108</v>
      </c>
      <c r="B597" s="316" t="s">
        <v>1109</v>
      </c>
      <c r="C597" s="499"/>
      <c r="D597" s="500"/>
      <c r="E597" s="493" t="e">
        <f t="shared" si="21"/>
        <v>#DIV/0!</v>
      </c>
      <c r="F597" s="288" t="str">
        <f t="shared" si="20"/>
        <v>否</v>
      </c>
    </row>
    <row r="598" ht="18.75" spans="1:6">
      <c r="A598" s="495" t="s">
        <v>1110</v>
      </c>
      <c r="B598" s="316" t="s">
        <v>1111</v>
      </c>
      <c r="C598" s="496">
        <v>552</v>
      </c>
      <c r="D598" s="497">
        <v>242</v>
      </c>
      <c r="E598" s="498">
        <f t="shared" si="21"/>
        <v>-0.561594202898551</v>
      </c>
      <c r="F598" s="288" t="str">
        <f t="shared" si="20"/>
        <v>是</v>
      </c>
    </row>
    <row r="599" ht="18.75" hidden="1" spans="1:6">
      <c r="A599" s="495" t="s">
        <v>1112</v>
      </c>
      <c r="B599" s="316" t="s">
        <v>1113</v>
      </c>
      <c r="C599" s="491"/>
      <c r="D599" s="500"/>
      <c r="E599" s="493" t="e">
        <f t="shared" si="21"/>
        <v>#DIV/0!</v>
      </c>
      <c r="F599" s="288" t="str">
        <f t="shared" si="20"/>
        <v>否</v>
      </c>
    </row>
    <row r="600" ht="18.75" hidden="1" spans="1:6">
      <c r="A600" s="495">
        <v>2080808</v>
      </c>
      <c r="B600" s="316" t="s">
        <v>1114</v>
      </c>
      <c r="C600" s="499">
        <v>78</v>
      </c>
      <c r="D600" s="500"/>
      <c r="E600" s="493">
        <f t="shared" si="21"/>
        <v>-1</v>
      </c>
      <c r="F600" s="288"/>
    </row>
    <row r="601" ht="18.75" spans="1:6">
      <c r="A601" s="495" t="s">
        <v>1115</v>
      </c>
      <c r="B601" s="316" t="s">
        <v>1116</v>
      </c>
      <c r="C601" s="496">
        <v>121</v>
      </c>
      <c r="D601" s="497">
        <v>1780</v>
      </c>
      <c r="E601" s="498">
        <f t="shared" si="21"/>
        <v>13.7107438016529</v>
      </c>
      <c r="F601" s="288" t="str">
        <f t="shared" ref="F601:F664" si="22">IF(LEN(A601)=3,"是",IF(B601&lt;&gt;"",IF(SUM(C601:D601)&lt;&gt;0,"是","否"),"是"))</f>
        <v>是</v>
      </c>
    </row>
    <row r="602" ht="18.75" spans="1:6">
      <c r="A602" s="490" t="s">
        <v>1117</v>
      </c>
      <c r="B602" s="312" t="s">
        <v>1118</v>
      </c>
      <c r="C602" s="508">
        <v>245</v>
      </c>
      <c r="D602" s="492">
        <v>229</v>
      </c>
      <c r="E602" s="493">
        <f t="shared" si="21"/>
        <v>-0.0653061224489796</v>
      </c>
      <c r="F602" s="288" t="str">
        <f t="shared" si="22"/>
        <v>是</v>
      </c>
    </row>
    <row r="603" s="453" customFormat="1" ht="18.75" spans="1:6">
      <c r="A603" s="495" t="s">
        <v>1119</v>
      </c>
      <c r="B603" s="316" t="s">
        <v>1120</v>
      </c>
      <c r="C603" s="499">
        <v>129</v>
      </c>
      <c r="D603" s="497">
        <v>116</v>
      </c>
      <c r="E603" s="498">
        <f t="shared" si="21"/>
        <v>-0.10077519379845</v>
      </c>
      <c r="F603" s="288" t="str">
        <f t="shared" si="22"/>
        <v>是</v>
      </c>
    </row>
    <row r="604" ht="18.75" spans="1:6">
      <c r="A604" s="495" t="s">
        <v>1121</v>
      </c>
      <c r="B604" s="316" t="s">
        <v>1122</v>
      </c>
      <c r="C604" s="499">
        <v>78</v>
      </c>
      <c r="D604" s="497">
        <v>82</v>
      </c>
      <c r="E604" s="498">
        <f t="shared" si="21"/>
        <v>0.0512820512820513</v>
      </c>
      <c r="F604" s="288" t="str">
        <f t="shared" si="22"/>
        <v>是</v>
      </c>
    </row>
    <row r="605" ht="18.75" hidden="1" spans="1:6">
      <c r="A605" s="495" t="s">
        <v>1123</v>
      </c>
      <c r="B605" s="316" t="s">
        <v>1124</v>
      </c>
      <c r="C605" s="496">
        <v>0</v>
      </c>
      <c r="D605" s="500">
        <v>0</v>
      </c>
      <c r="E605" s="493" t="e">
        <f t="shared" si="21"/>
        <v>#DIV/0!</v>
      </c>
      <c r="F605" s="288" t="str">
        <f t="shared" si="22"/>
        <v>否</v>
      </c>
    </row>
    <row r="606" ht="18.75" spans="1:6">
      <c r="A606" s="495" t="s">
        <v>1125</v>
      </c>
      <c r="B606" s="316" t="s">
        <v>1126</v>
      </c>
      <c r="C606" s="496">
        <v>7</v>
      </c>
      <c r="D606" s="500">
        <v>0</v>
      </c>
      <c r="E606" s="498">
        <f t="shared" si="21"/>
        <v>-1</v>
      </c>
      <c r="F606" s="288" t="str">
        <f t="shared" si="22"/>
        <v>是</v>
      </c>
    </row>
    <row r="607" ht="18.75" spans="1:6">
      <c r="A607" s="495" t="s">
        <v>1127</v>
      </c>
      <c r="B607" s="316" t="s">
        <v>1128</v>
      </c>
      <c r="C607" s="499">
        <v>31</v>
      </c>
      <c r="D607" s="497">
        <v>31</v>
      </c>
      <c r="E607" s="498">
        <f t="shared" si="21"/>
        <v>0</v>
      </c>
      <c r="F607" s="288" t="str">
        <f t="shared" si="22"/>
        <v>是</v>
      </c>
    </row>
    <row r="608" ht="18.75" hidden="1" spans="1:6">
      <c r="A608" s="495" t="s">
        <v>1129</v>
      </c>
      <c r="B608" s="316" t="s">
        <v>1130</v>
      </c>
      <c r="C608" s="496">
        <v>0</v>
      </c>
      <c r="D608" s="497">
        <v>0</v>
      </c>
      <c r="E608" s="493" t="e">
        <f t="shared" si="21"/>
        <v>#DIV/0!</v>
      </c>
      <c r="F608" s="288" t="str">
        <f t="shared" si="22"/>
        <v>否</v>
      </c>
    </row>
    <row r="609" ht="18.75" spans="1:6">
      <c r="A609" s="490" t="s">
        <v>1131</v>
      </c>
      <c r="B609" s="312" t="s">
        <v>1132</v>
      </c>
      <c r="C609" s="508">
        <v>3619</v>
      </c>
      <c r="D609" s="492">
        <v>1218</v>
      </c>
      <c r="E609" s="493">
        <f t="shared" si="21"/>
        <v>-0.663442940038685</v>
      </c>
      <c r="F609" s="288" t="str">
        <f t="shared" si="22"/>
        <v>是</v>
      </c>
    </row>
    <row r="610" ht="18.75" spans="1:6">
      <c r="A610" s="495" t="s">
        <v>1133</v>
      </c>
      <c r="B610" s="316" t="s">
        <v>1134</v>
      </c>
      <c r="C610" s="499">
        <v>95</v>
      </c>
      <c r="D610" s="497">
        <v>110</v>
      </c>
      <c r="E610" s="498">
        <f t="shared" si="21"/>
        <v>0.157894736842105</v>
      </c>
      <c r="F610" s="288" t="str">
        <f t="shared" si="22"/>
        <v>是</v>
      </c>
    </row>
    <row r="611" ht="18.75" spans="1:6">
      <c r="A611" s="495" t="s">
        <v>1135</v>
      </c>
      <c r="B611" s="316" t="s">
        <v>1136</v>
      </c>
      <c r="C611" s="496">
        <v>696</v>
      </c>
      <c r="D611" s="497">
        <v>498</v>
      </c>
      <c r="E611" s="498">
        <f t="shared" si="21"/>
        <v>-0.28448275862069</v>
      </c>
      <c r="F611" s="288" t="str">
        <f t="shared" si="22"/>
        <v>是</v>
      </c>
    </row>
    <row r="612" ht="18.75" hidden="1" spans="1:6">
      <c r="A612" s="495" t="s">
        <v>1137</v>
      </c>
      <c r="B612" s="316" t="s">
        <v>1138</v>
      </c>
      <c r="C612" s="499">
        <v>0</v>
      </c>
      <c r="D612" s="500">
        <v>0</v>
      </c>
      <c r="E612" s="493" t="e">
        <f t="shared" si="21"/>
        <v>#DIV/0!</v>
      </c>
      <c r="F612" s="288" t="str">
        <f t="shared" si="22"/>
        <v>否</v>
      </c>
    </row>
    <row r="613" ht="18.75" spans="1:6">
      <c r="A613" s="495" t="s">
        <v>1139</v>
      </c>
      <c r="B613" s="316" t="s">
        <v>1140</v>
      </c>
      <c r="C613" s="497">
        <v>1011</v>
      </c>
      <c r="D613" s="497">
        <v>610</v>
      </c>
      <c r="E613" s="498">
        <f t="shared" si="21"/>
        <v>-0.396636993076162</v>
      </c>
      <c r="F613" s="288" t="str">
        <f t="shared" si="22"/>
        <v>是</v>
      </c>
    </row>
    <row r="614" ht="18.75" hidden="1" spans="1:6">
      <c r="A614" s="495" t="s">
        <v>1141</v>
      </c>
      <c r="B614" s="316" t="s">
        <v>1142</v>
      </c>
      <c r="C614" s="499">
        <v>0</v>
      </c>
      <c r="D614" s="500"/>
      <c r="E614" s="493" t="e">
        <f t="shared" si="21"/>
        <v>#DIV/0!</v>
      </c>
      <c r="F614" s="288" t="str">
        <f t="shared" si="22"/>
        <v>否</v>
      </c>
    </row>
    <row r="615" ht="18.75" spans="1:6">
      <c r="A615" s="495" t="s">
        <v>1143</v>
      </c>
      <c r="B615" s="316" t="s">
        <v>1144</v>
      </c>
      <c r="C615" s="499">
        <v>1817</v>
      </c>
      <c r="D615" s="497"/>
      <c r="E615" s="498">
        <f t="shared" si="21"/>
        <v>-1</v>
      </c>
      <c r="F615" s="288" t="str">
        <f t="shared" si="22"/>
        <v>是</v>
      </c>
    </row>
    <row r="616" ht="18.75" hidden="1" spans="1:6">
      <c r="A616" s="495" t="s">
        <v>1145</v>
      </c>
      <c r="B616" s="316" t="s">
        <v>1146</v>
      </c>
      <c r="C616" s="496">
        <v>0</v>
      </c>
      <c r="D616" s="500"/>
      <c r="E616" s="493" t="e">
        <f t="shared" si="21"/>
        <v>#DIV/0!</v>
      </c>
      <c r="F616" s="288" t="str">
        <f t="shared" si="22"/>
        <v>否</v>
      </c>
    </row>
    <row r="617" ht="18.75" spans="1:6">
      <c r="A617" s="490" t="s">
        <v>1147</v>
      </c>
      <c r="B617" s="312" t="s">
        <v>1148</v>
      </c>
      <c r="C617" s="491">
        <v>1326</v>
      </c>
      <c r="D617" s="492">
        <v>1172</v>
      </c>
      <c r="E617" s="493">
        <f t="shared" si="21"/>
        <v>-0.116138763197587</v>
      </c>
      <c r="F617" s="288" t="str">
        <f t="shared" si="22"/>
        <v>是</v>
      </c>
    </row>
    <row r="618" ht="18.75" spans="1:6">
      <c r="A618" s="495" t="s">
        <v>1149</v>
      </c>
      <c r="B618" s="316" t="s">
        <v>142</v>
      </c>
      <c r="C618" s="499">
        <v>116</v>
      </c>
      <c r="D618" s="497">
        <v>98</v>
      </c>
      <c r="E618" s="498">
        <f t="shared" si="21"/>
        <v>-0.155172413793103</v>
      </c>
      <c r="F618" s="288" t="str">
        <f t="shared" si="22"/>
        <v>是</v>
      </c>
    </row>
    <row r="619" ht="18.75" spans="1:6">
      <c r="A619" s="495" t="s">
        <v>1150</v>
      </c>
      <c r="B619" s="316" t="s">
        <v>144</v>
      </c>
      <c r="C619" s="496">
        <v>7</v>
      </c>
      <c r="D619" s="500">
        <v>25</v>
      </c>
      <c r="E619" s="498">
        <f t="shared" si="21"/>
        <v>2.57142857142857</v>
      </c>
      <c r="F619" s="288" t="str">
        <f t="shared" si="22"/>
        <v>是</v>
      </c>
    </row>
    <row r="620" ht="18.75" hidden="1" spans="1:6">
      <c r="A620" s="495" t="s">
        <v>1151</v>
      </c>
      <c r="B620" s="316" t="s">
        <v>146</v>
      </c>
      <c r="C620" s="496">
        <v>0</v>
      </c>
      <c r="D620" s="500">
        <v>0</v>
      </c>
      <c r="E620" s="493" t="e">
        <f t="shared" si="21"/>
        <v>#DIV/0!</v>
      </c>
      <c r="F620" s="288" t="str">
        <f t="shared" si="22"/>
        <v>否</v>
      </c>
    </row>
    <row r="621" ht="18.75" spans="1:6">
      <c r="A621" s="495" t="s">
        <v>1152</v>
      </c>
      <c r="B621" s="316" t="s">
        <v>1153</v>
      </c>
      <c r="C621" s="499">
        <v>77</v>
      </c>
      <c r="D621" s="497">
        <v>53</v>
      </c>
      <c r="E621" s="498">
        <f t="shared" si="21"/>
        <v>-0.311688311688312</v>
      </c>
      <c r="F621" s="288" t="str">
        <f t="shared" si="22"/>
        <v>是</v>
      </c>
    </row>
    <row r="622" ht="18.75" spans="1:6">
      <c r="A622" s="495" t="s">
        <v>1154</v>
      </c>
      <c r="B622" s="316" t="s">
        <v>1155</v>
      </c>
      <c r="C622" s="496">
        <v>210</v>
      </c>
      <c r="D622" s="497">
        <v>0</v>
      </c>
      <c r="E622" s="498">
        <f t="shared" si="21"/>
        <v>-1</v>
      </c>
      <c r="F622" s="288" t="str">
        <f t="shared" si="22"/>
        <v>是</v>
      </c>
    </row>
    <row r="623" ht="18.75" hidden="1" spans="1:6">
      <c r="A623" s="495" t="s">
        <v>1156</v>
      </c>
      <c r="B623" s="316" t="s">
        <v>1157</v>
      </c>
      <c r="C623" s="499">
        <v>0</v>
      </c>
      <c r="D623" s="500">
        <v>0</v>
      </c>
      <c r="E623" s="493" t="e">
        <f t="shared" si="21"/>
        <v>#DIV/0!</v>
      </c>
      <c r="F623" s="288" t="str">
        <f t="shared" si="22"/>
        <v>否</v>
      </c>
    </row>
    <row r="624" ht="18.75" spans="1:6">
      <c r="A624" s="495" t="s">
        <v>1158</v>
      </c>
      <c r="B624" s="316" t="s">
        <v>1159</v>
      </c>
      <c r="C624" s="499">
        <v>916</v>
      </c>
      <c r="D624" s="497">
        <v>996</v>
      </c>
      <c r="E624" s="498">
        <f t="shared" si="21"/>
        <v>0.0873362445414847</v>
      </c>
      <c r="F624" s="288" t="str">
        <f t="shared" si="22"/>
        <v>是</v>
      </c>
    </row>
    <row r="625" ht="18.75" hidden="1" spans="1:6">
      <c r="A625" s="495" t="s">
        <v>1160</v>
      </c>
      <c r="B625" s="316" t="s">
        <v>1161</v>
      </c>
      <c r="C625" s="496">
        <v>0</v>
      </c>
      <c r="D625" s="500"/>
      <c r="E625" s="493" t="e">
        <f t="shared" si="21"/>
        <v>#DIV/0!</v>
      </c>
      <c r="F625" s="288" t="str">
        <f t="shared" si="22"/>
        <v>否</v>
      </c>
    </row>
    <row r="626" ht="18.75" spans="1:6">
      <c r="A626" s="490" t="s">
        <v>1162</v>
      </c>
      <c r="B626" s="312" t="s">
        <v>1163</v>
      </c>
      <c r="C626" s="508">
        <v>110</v>
      </c>
      <c r="D626" s="492">
        <v>111</v>
      </c>
      <c r="E626" s="493">
        <f t="shared" si="21"/>
        <v>0.00909090909090909</v>
      </c>
      <c r="F626" s="288" t="str">
        <f t="shared" si="22"/>
        <v>是</v>
      </c>
    </row>
    <row r="627" ht="18.75" spans="1:6">
      <c r="A627" s="495" t="s">
        <v>1164</v>
      </c>
      <c r="B627" s="316" t="s">
        <v>142</v>
      </c>
      <c r="C627" s="499">
        <v>110</v>
      </c>
      <c r="D627" s="497">
        <v>109</v>
      </c>
      <c r="E627" s="498">
        <f t="shared" si="21"/>
        <v>-0.00909090909090909</v>
      </c>
      <c r="F627" s="288" t="str">
        <f t="shared" si="22"/>
        <v>是</v>
      </c>
    </row>
    <row r="628" ht="18.75" spans="1:6">
      <c r="A628" s="495" t="s">
        <v>1165</v>
      </c>
      <c r="B628" s="316" t="s">
        <v>144</v>
      </c>
      <c r="C628" s="499"/>
      <c r="D628" s="497">
        <v>2</v>
      </c>
      <c r="E628" s="498"/>
      <c r="F628" s="288" t="str">
        <f t="shared" si="22"/>
        <v>是</v>
      </c>
    </row>
    <row r="629" ht="18.75" hidden="1" spans="1:6">
      <c r="A629" s="495" t="s">
        <v>1166</v>
      </c>
      <c r="B629" s="316" t="s">
        <v>146</v>
      </c>
      <c r="C629" s="491"/>
      <c r="D629" s="500"/>
      <c r="E629" s="493" t="e">
        <f t="shared" si="21"/>
        <v>#DIV/0!</v>
      </c>
      <c r="F629" s="288" t="str">
        <f t="shared" si="22"/>
        <v>否</v>
      </c>
    </row>
    <row r="630" ht="18.75" hidden="1" spans="1:6">
      <c r="A630" s="495" t="s">
        <v>1167</v>
      </c>
      <c r="B630" s="316" t="s">
        <v>1168</v>
      </c>
      <c r="C630" s="497"/>
      <c r="D630" s="500"/>
      <c r="E630" s="493" t="e">
        <f t="shared" si="21"/>
        <v>#DIV/0!</v>
      </c>
      <c r="F630" s="288" t="str">
        <f t="shared" si="22"/>
        <v>否</v>
      </c>
    </row>
    <row r="631" ht="18.75" spans="1:6">
      <c r="A631" s="490" t="s">
        <v>1169</v>
      </c>
      <c r="B631" s="312" t="s">
        <v>1170</v>
      </c>
      <c r="C631" s="509">
        <v>6536</v>
      </c>
      <c r="D631" s="492">
        <v>6744</v>
      </c>
      <c r="E631" s="493">
        <f t="shared" si="21"/>
        <v>0.0318237454100367</v>
      </c>
      <c r="F631" s="288" t="str">
        <f t="shared" si="22"/>
        <v>是</v>
      </c>
    </row>
    <row r="632" ht="18.75" spans="1:6">
      <c r="A632" s="495" t="s">
        <v>1171</v>
      </c>
      <c r="B632" s="316" t="s">
        <v>1172</v>
      </c>
      <c r="C632" s="500">
        <v>1115</v>
      </c>
      <c r="D632" s="497">
        <v>925</v>
      </c>
      <c r="E632" s="498">
        <f t="shared" si="21"/>
        <v>-0.170403587443946</v>
      </c>
      <c r="F632" s="288" t="str">
        <f t="shared" si="22"/>
        <v>是</v>
      </c>
    </row>
    <row r="633" ht="18.75" spans="1:6">
      <c r="A633" s="495" t="s">
        <v>1173</v>
      </c>
      <c r="B633" s="316" t="s">
        <v>1174</v>
      </c>
      <c r="C633" s="497">
        <v>5421</v>
      </c>
      <c r="D633" s="497">
        <v>5819</v>
      </c>
      <c r="E633" s="498">
        <f t="shared" si="21"/>
        <v>0.0734181885261022</v>
      </c>
      <c r="F633" s="288" t="str">
        <f t="shared" si="22"/>
        <v>是</v>
      </c>
    </row>
    <row r="634" ht="18.75" spans="1:6">
      <c r="A634" s="490" t="s">
        <v>1175</v>
      </c>
      <c r="B634" s="312" t="s">
        <v>1176</v>
      </c>
      <c r="C634" s="509">
        <v>448</v>
      </c>
      <c r="D634" s="492">
        <v>403</v>
      </c>
      <c r="E634" s="493">
        <f t="shared" si="21"/>
        <v>-0.100446428571429</v>
      </c>
      <c r="F634" s="288" t="str">
        <f t="shared" si="22"/>
        <v>是</v>
      </c>
    </row>
    <row r="635" ht="18.75" spans="1:6">
      <c r="A635" s="495" t="s">
        <v>1177</v>
      </c>
      <c r="B635" s="316" t="s">
        <v>1178</v>
      </c>
      <c r="C635" s="500">
        <v>428</v>
      </c>
      <c r="D635" s="497">
        <v>365</v>
      </c>
      <c r="E635" s="498">
        <f t="shared" si="21"/>
        <v>-0.147196261682243</v>
      </c>
      <c r="F635" s="288" t="str">
        <f t="shared" si="22"/>
        <v>是</v>
      </c>
    </row>
    <row r="636" ht="18.75" spans="1:6">
      <c r="A636" s="495" t="s">
        <v>1179</v>
      </c>
      <c r="B636" s="316" t="s">
        <v>1180</v>
      </c>
      <c r="C636" s="500">
        <v>20</v>
      </c>
      <c r="D636" s="497">
        <v>38</v>
      </c>
      <c r="E636" s="498">
        <f t="shared" si="21"/>
        <v>0.9</v>
      </c>
      <c r="F636" s="288" t="str">
        <f t="shared" si="22"/>
        <v>是</v>
      </c>
    </row>
    <row r="637" ht="18.75" spans="1:6">
      <c r="A637" s="490" t="s">
        <v>1181</v>
      </c>
      <c r="B637" s="312" t="s">
        <v>1182</v>
      </c>
      <c r="C637" s="509">
        <v>1998</v>
      </c>
      <c r="D637" s="492">
        <v>2219</v>
      </c>
      <c r="E637" s="493">
        <f t="shared" si="21"/>
        <v>0.110610610610611</v>
      </c>
      <c r="F637" s="288" t="str">
        <f t="shared" si="22"/>
        <v>是</v>
      </c>
    </row>
    <row r="638" ht="18.75" spans="1:6">
      <c r="A638" s="495" t="s">
        <v>1183</v>
      </c>
      <c r="B638" s="316" t="s">
        <v>1184</v>
      </c>
      <c r="C638" s="499">
        <v>1998</v>
      </c>
      <c r="D638" s="500">
        <v>849</v>
      </c>
      <c r="E638" s="498">
        <f t="shared" si="21"/>
        <v>-0.575075075075075</v>
      </c>
      <c r="F638" s="288" t="str">
        <f t="shared" si="22"/>
        <v>是</v>
      </c>
    </row>
    <row r="639" ht="18.75" spans="1:6">
      <c r="A639" s="495" t="s">
        <v>1185</v>
      </c>
      <c r="B639" s="316" t="s">
        <v>1186</v>
      </c>
      <c r="C639" s="499"/>
      <c r="D639" s="497">
        <v>1370</v>
      </c>
      <c r="E639" s="498"/>
      <c r="F639" s="288" t="str">
        <f t="shared" si="22"/>
        <v>是</v>
      </c>
    </row>
    <row r="640" ht="18.75" hidden="1" spans="1:6">
      <c r="A640" s="490" t="s">
        <v>1187</v>
      </c>
      <c r="B640" s="312" t="s">
        <v>1188</v>
      </c>
      <c r="C640" s="499"/>
      <c r="D640" s="492"/>
      <c r="E640" s="493" t="e">
        <f t="shared" si="21"/>
        <v>#DIV/0!</v>
      </c>
      <c r="F640" s="288" t="str">
        <f t="shared" si="22"/>
        <v>否</v>
      </c>
    </row>
    <row r="641" ht="18.75" hidden="1" spans="1:6">
      <c r="A641" s="495" t="s">
        <v>1189</v>
      </c>
      <c r="B641" s="316" t="s">
        <v>1190</v>
      </c>
      <c r="C641" s="491"/>
      <c r="D641" s="500"/>
      <c r="E641" s="493" t="e">
        <f t="shared" si="21"/>
        <v>#DIV/0!</v>
      </c>
      <c r="F641" s="288" t="str">
        <f t="shared" si="22"/>
        <v>否</v>
      </c>
    </row>
    <row r="642" ht="18.75" hidden="1" spans="1:6">
      <c r="A642" s="495" t="s">
        <v>1191</v>
      </c>
      <c r="B642" s="316" t="s">
        <v>1192</v>
      </c>
      <c r="C642" s="499"/>
      <c r="D642" s="500"/>
      <c r="E642" s="493" t="e">
        <f t="shared" si="21"/>
        <v>#DIV/0!</v>
      </c>
      <c r="F642" s="288" t="str">
        <f t="shared" si="22"/>
        <v>否</v>
      </c>
    </row>
    <row r="643" ht="18.75" spans="1:6">
      <c r="A643" s="490" t="s">
        <v>1193</v>
      </c>
      <c r="B643" s="312" t="s">
        <v>1194</v>
      </c>
      <c r="C643" s="508">
        <v>51</v>
      </c>
      <c r="D643" s="492">
        <v>10</v>
      </c>
      <c r="E643" s="493">
        <f t="shared" ref="E643:E706" si="23">(D643-C643)/C643</f>
        <v>-0.803921568627451</v>
      </c>
      <c r="F643" s="288" t="str">
        <f t="shared" si="22"/>
        <v>是</v>
      </c>
    </row>
    <row r="644" ht="18.75" hidden="1" spans="1:6">
      <c r="A644" s="495" t="s">
        <v>1195</v>
      </c>
      <c r="B644" s="316" t="s">
        <v>1196</v>
      </c>
      <c r="C644" s="491"/>
      <c r="D644" s="500"/>
      <c r="E644" s="493" t="e">
        <f t="shared" si="23"/>
        <v>#DIV/0!</v>
      </c>
      <c r="F644" s="288" t="str">
        <f t="shared" si="22"/>
        <v>否</v>
      </c>
    </row>
    <row r="645" ht="18.75" spans="1:6">
      <c r="A645" s="495" t="s">
        <v>1197</v>
      </c>
      <c r="B645" s="316" t="s">
        <v>1198</v>
      </c>
      <c r="C645" s="499">
        <v>51</v>
      </c>
      <c r="D645" s="497">
        <v>10</v>
      </c>
      <c r="E645" s="498">
        <f t="shared" si="23"/>
        <v>-0.803921568627451</v>
      </c>
      <c r="F645" s="288" t="str">
        <f t="shared" si="22"/>
        <v>是</v>
      </c>
    </row>
    <row r="646" ht="18.75" spans="1:6">
      <c r="A646" s="490" t="s">
        <v>1199</v>
      </c>
      <c r="B646" s="312" t="s">
        <v>1200</v>
      </c>
      <c r="C646" s="508">
        <v>355</v>
      </c>
      <c r="D646" s="492">
        <v>300</v>
      </c>
      <c r="E646" s="493">
        <f t="shared" si="23"/>
        <v>-0.154929577464789</v>
      </c>
      <c r="F646" s="288" t="str">
        <f t="shared" si="22"/>
        <v>是</v>
      </c>
    </row>
    <row r="647" ht="18.75" hidden="1" spans="1:6">
      <c r="A647" s="495" t="s">
        <v>1201</v>
      </c>
      <c r="B647" s="316" t="s">
        <v>1202</v>
      </c>
      <c r="C647" s="499"/>
      <c r="D647" s="500"/>
      <c r="E647" s="493" t="e">
        <f t="shared" si="23"/>
        <v>#DIV/0!</v>
      </c>
      <c r="F647" s="288" t="str">
        <f t="shared" si="22"/>
        <v>否</v>
      </c>
    </row>
    <row r="648" ht="18.75" spans="1:6">
      <c r="A648" s="495" t="s">
        <v>1203</v>
      </c>
      <c r="B648" s="316" t="s">
        <v>1204</v>
      </c>
      <c r="C648" s="499">
        <v>355</v>
      </c>
      <c r="D648" s="497">
        <v>300</v>
      </c>
      <c r="E648" s="498">
        <f t="shared" si="23"/>
        <v>-0.154929577464789</v>
      </c>
      <c r="F648" s="288" t="str">
        <f t="shared" si="22"/>
        <v>是</v>
      </c>
    </row>
    <row r="649" ht="18.75" hidden="1" spans="1:6">
      <c r="A649" s="495" t="s">
        <v>1205</v>
      </c>
      <c r="B649" s="316" t="s">
        <v>1206</v>
      </c>
      <c r="C649" s="499"/>
      <c r="D649" s="500"/>
      <c r="E649" s="493" t="e">
        <f t="shared" si="23"/>
        <v>#DIV/0!</v>
      </c>
      <c r="F649" s="288" t="str">
        <f t="shared" si="22"/>
        <v>否</v>
      </c>
    </row>
    <row r="650" ht="18.75" hidden="1" spans="1:6">
      <c r="A650" s="490" t="s">
        <v>1207</v>
      </c>
      <c r="B650" s="312" t="s">
        <v>1208</v>
      </c>
      <c r="C650" s="499"/>
      <c r="D650" s="492"/>
      <c r="E650" s="493" t="e">
        <f t="shared" si="23"/>
        <v>#DIV/0!</v>
      </c>
      <c r="F650" s="288" t="str">
        <f t="shared" si="22"/>
        <v>否</v>
      </c>
    </row>
    <row r="651" ht="18.75" hidden="1" spans="1:6">
      <c r="A651" s="495" t="s">
        <v>1209</v>
      </c>
      <c r="B651" s="316" t="s">
        <v>1210</v>
      </c>
      <c r="C651" s="499"/>
      <c r="D651" s="500"/>
      <c r="E651" s="493" t="e">
        <f t="shared" si="23"/>
        <v>#DIV/0!</v>
      </c>
      <c r="F651" s="288" t="str">
        <f t="shared" si="22"/>
        <v>否</v>
      </c>
    </row>
    <row r="652" ht="18.75" hidden="1" spans="1:6">
      <c r="A652" s="495" t="s">
        <v>1211</v>
      </c>
      <c r="B652" s="316" t="s">
        <v>1212</v>
      </c>
      <c r="C652" s="499"/>
      <c r="D652" s="500"/>
      <c r="E652" s="493" t="e">
        <f t="shared" si="23"/>
        <v>#DIV/0!</v>
      </c>
      <c r="F652" s="288" t="str">
        <f t="shared" si="22"/>
        <v>否</v>
      </c>
    </row>
    <row r="653" ht="18.75" hidden="1" spans="1:6">
      <c r="A653" s="495" t="s">
        <v>1213</v>
      </c>
      <c r="B653" s="316" t="s">
        <v>1214</v>
      </c>
      <c r="C653" s="491"/>
      <c r="D653" s="500"/>
      <c r="E653" s="493" t="e">
        <f t="shared" si="23"/>
        <v>#DIV/0!</v>
      </c>
      <c r="F653" s="288" t="str">
        <f t="shared" si="22"/>
        <v>否</v>
      </c>
    </row>
    <row r="654" ht="18.75" hidden="1" spans="1:6">
      <c r="A654" s="495" t="s">
        <v>1215</v>
      </c>
      <c r="B654" s="316" t="s">
        <v>1216</v>
      </c>
      <c r="C654" s="496"/>
      <c r="D654" s="500"/>
      <c r="E654" s="493" t="e">
        <f t="shared" si="23"/>
        <v>#DIV/0!</v>
      </c>
      <c r="F654" s="288" t="str">
        <f t="shared" si="22"/>
        <v>否</v>
      </c>
    </row>
    <row r="655" ht="18.75" spans="1:6">
      <c r="A655" s="490" t="s">
        <v>1217</v>
      </c>
      <c r="B655" s="312" t="s">
        <v>1218</v>
      </c>
      <c r="C655" s="491">
        <v>207</v>
      </c>
      <c r="D655" s="492">
        <v>199</v>
      </c>
      <c r="E655" s="493">
        <f t="shared" si="23"/>
        <v>-0.0386473429951691</v>
      </c>
      <c r="F655" s="288" t="str">
        <f t="shared" si="22"/>
        <v>是</v>
      </c>
    </row>
    <row r="656" ht="18.75" spans="1:6">
      <c r="A656" s="495" t="s">
        <v>1219</v>
      </c>
      <c r="B656" s="316" t="s">
        <v>142</v>
      </c>
      <c r="C656" s="499">
        <v>162</v>
      </c>
      <c r="D656" s="497">
        <v>157</v>
      </c>
      <c r="E656" s="498">
        <f t="shared" si="23"/>
        <v>-0.0308641975308642</v>
      </c>
      <c r="F656" s="288" t="str">
        <f t="shared" si="22"/>
        <v>是</v>
      </c>
    </row>
    <row r="657" ht="18.75" hidden="1" spans="1:6">
      <c r="A657" s="495" t="s">
        <v>1220</v>
      </c>
      <c r="B657" s="316" t="s">
        <v>144</v>
      </c>
      <c r="C657" s="499"/>
      <c r="D657" s="500"/>
      <c r="E657" s="493" t="e">
        <f t="shared" si="23"/>
        <v>#DIV/0!</v>
      </c>
      <c r="F657" s="288" t="str">
        <f t="shared" si="22"/>
        <v>否</v>
      </c>
    </row>
    <row r="658" ht="18.75" hidden="1" spans="1:6">
      <c r="A658" s="495" t="s">
        <v>1221</v>
      </c>
      <c r="B658" s="316" t="s">
        <v>146</v>
      </c>
      <c r="C658" s="499"/>
      <c r="D658" s="500"/>
      <c r="E658" s="493" t="e">
        <f t="shared" si="23"/>
        <v>#DIV/0!</v>
      </c>
      <c r="F658" s="288" t="str">
        <f t="shared" si="22"/>
        <v>否</v>
      </c>
    </row>
    <row r="659" ht="18.75" spans="1:6">
      <c r="A659" s="495" t="s">
        <v>1222</v>
      </c>
      <c r="B659" s="316" t="s">
        <v>1223</v>
      </c>
      <c r="C659" s="499">
        <v>45</v>
      </c>
      <c r="D659" s="500">
        <v>42</v>
      </c>
      <c r="E659" s="498">
        <f t="shared" si="23"/>
        <v>-0.0666666666666667</v>
      </c>
      <c r="F659" s="288" t="str">
        <f t="shared" si="22"/>
        <v>是</v>
      </c>
    </row>
    <row r="660" ht="18.75" hidden="1" spans="1:6">
      <c r="A660" s="495" t="s">
        <v>1224</v>
      </c>
      <c r="B660" s="316" t="s">
        <v>1225</v>
      </c>
      <c r="C660" s="496"/>
      <c r="D660" s="500"/>
      <c r="E660" s="493" t="e">
        <f t="shared" si="23"/>
        <v>#DIV/0!</v>
      </c>
      <c r="F660" s="288" t="str">
        <f t="shared" si="22"/>
        <v>否</v>
      </c>
    </row>
    <row r="661" ht="18.75" hidden="1" spans="1:6">
      <c r="A661" s="495" t="s">
        <v>1226</v>
      </c>
      <c r="B661" s="316" t="s">
        <v>160</v>
      </c>
      <c r="C661" s="491"/>
      <c r="D661" s="500"/>
      <c r="E661" s="493" t="e">
        <f t="shared" si="23"/>
        <v>#DIV/0!</v>
      </c>
      <c r="F661" s="288" t="str">
        <f t="shared" si="22"/>
        <v>否</v>
      </c>
    </row>
    <row r="662" ht="18.75" hidden="1" spans="1:6">
      <c r="A662" s="495" t="s">
        <v>1227</v>
      </c>
      <c r="B662" s="316" t="s">
        <v>1228</v>
      </c>
      <c r="C662" s="496"/>
      <c r="D662" s="497"/>
      <c r="E662" s="493" t="e">
        <f t="shared" si="23"/>
        <v>#DIV/0!</v>
      </c>
      <c r="F662" s="288" t="str">
        <f t="shared" si="22"/>
        <v>否</v>
      </c>
    </row>
    <row r="663" ht="18.75" spans="1:6">
      <c r="A663" s="490" t="s">
        <v>1229</v>
      </c>
      <c r="B663" s="312" t="s">
        <v>1230</v>
      </c>
      <c r="C663" s="499"/>
      <c r="D663" s="492">
        <v>96</v>
      </c>
      <c r="E663" s="493"/>
      <c r="F663" s="288" t="str">
        <f t="shared" si="22"/>
        <v>是</v>
      </c>
    </row>
    <row r="664" ht="18.75" spans="1:6">
      <c r="A664" s="495" t="s">
        <v>1231</v>
      </c>
      <c r="B664" s="316" t="s">
        <v>1232</v>
      </c>
      <c r="C664" s="491"/>
      <c r="D664" s="497">
        <v>76</v>
      </c>
      <c r="E664" s="498"/>
      <c r="F664" s="288" t="str">
        <f t="shared" si="22"/>
        <v>是</v>
      </c>
    </row>
    <row r="665" ht="18.75" spans="1:6">
      <c r="A665" s="495" t="s">
        <v>1233</v>
      </c>
      <c r="B665" s="316" t="s">
        <v>1234</v>
      </c>
      <c r="C665" s="499"/>
      <c r="D665" s="500">
        <v>20</v>
      </c>
      <c r="E665" s="498"/>
      <c r="F665" s="288" t="str">
        <f>IF(LEN(A665)=3,"是",IF(B665&lt;&gt;"",IF(SUM(C665:D665)&lt;&gt;0,"是","否"),"是"))</f>
        <v>是</v>
      </c>
    </row>
    <row r="666" ht="18.75" spans="1:6">
      <c r="A666" s="490" t="s">
        <v>1235</v>
      </c>
      <c r="B666" s="312" t="s">
        <v>1236</v>
      </c>
      <c r="C666" s="499"/>
      <c r="D666" s="492">
        <v>918</v>
      </c>
      <c r="E666" s="493"/>
      <c r="F666" s="288" t="str">
        <f>IF(LEN(A666)=3,"是",IF(B666&lt;&gt;"",IF(SUM(C666:D666)&lt;&gt;0,"是","否"),"是"))</f>
        <v>是</v>
      </c>
    </row>
    <row r="667" ht="18.75" spans="1:6">
      <c r="A667" s="318">
        <v>2089999</v>
      </c>
      <c r="B667" s="316" t="s">
        <v>1237</v>
      </c>
      <c r="C667" s="499"/>
      <c r="D667" s="500">
        <v>918</v>
      </c>
      <c r="E667" s="498"/>
      <c r="F667" s="288" t="str">
        <f>IF(LEN(A667)=3,"是",IF(B667&lt;&gt;"",IF(SUM(C667:D667)&lt;&gt;0,"是","否"),"是"))</f>
        <v>是</v>
      </c>
    </row>
    <row r="668" ht="18.75" spans="1:6">
      <c r="A668" s="490" t="s">
        <v>87</v>
      </c>
      <c r="B668" s="312" t="s">
        <v>88</v>
      </c>
      <c r="C668" s="508">
        <v>25118</v>
      </c>
      <c r="D668" s="492">
        <v>24719</v>
      </c>
      <c r="E668" s="493">
        <f t="shared" si="23"/>
        <v>-0.0158850226928896</v>
      </c>
      <c r="F668" s="288" t="str">
        <f t="shared" ref="F668:F731" si="24">IF(LEN(A668)=3,"是",IF(B668&lt;&gt;"",IF(SUM(C668:D668)&lt;&gt;0,"是","否"),"是"))</f>
        <v>是</v>
      </c>
    </row>
    <row r="669" ht="18.75" spans="1:6">
      <c r="A669" s="490" t="s">
        <v>1238</v>
      </c>
      <c r="B669" s="312" t="s">
        <v>1239</v>
      </c>
      <c r="C669" s="508">
        <v>458</v>
      </c>
      <c r="D669" s="492">
        <v>295</v>
      </c>
      <c r="E669" s="493">
        <f t="shared" si="23"/>
        <v>-0.35589519650655</v>
      </c>
      <c r="F669" s="288" t="str">
        <f t="shared" si="24"/>
        <v>是</v>
      </c>
    </row>
    <row r="670" ht="18.75" spans="1:6">
      <c r="A670" s="495" t="s">
        <v>1240</v>
      </c>
      <c r="B670" s="316" t="s">
        <v>142</v>
      </c>
      <c r="C670" s="499">
        <v>304</v>
      </c>
      <c r="D670" s="497">
        <v>280</v>
      </c>
      <c r="E670" s="498">
        <f t="shared" si="23"/>
        <v>-0.0789473684210526</v>
      </c>
      <c r="F670" s="288" t="str">
        <f t="shared" si="24"/>
        <v>是</v>
      </c>
    </row>
    <row r="671" ht="18.75" spans="1:6">
      <c r="A671" s="495" t="s">
        <v>1241</v>
      </c>
      <c r="B671" s="316" t="s">
        <v>144</v>
      </c>
      <c r="C671" s="499">
        <v>154</v>
      </c>
      <c r="D671" s="497">
        <v>15</v>
      </c>
      <c r="E671" s="498">
        <f t="shared" si="23"/>
        <v>-0.902597402597403</v>
      </c>
      <c r="F671" s="288" t="str">
        <f t="shared" si="24"/>
        <v>是</v>
      </c>
    </row>
    <row r="672" ht="18.75" hidden="1" spans="1:6">
      <c r="A672" s="495" t="s">
        <v>1242</v>
      </c>
      <c r="B672" s="316" t="s">
        <v>146</v>
      </c>
      <c r="C672" s="491"/>
      <c r="D672" s="500"/>
      <c r="E672" s="493" t="e">
        <f t="shared" si="23"/>
        <v>#DIV/0!</v>
      </c>
      <c r="F672" s="288" t="str">
        <f t="shared" si="24"/>
        <v>否</v>
      </c>
    </row>
    <row r="673" ht="18.75" hidden="1" spans="1:6">
      <c r="A673" s="495" t="s">
        <v>1243</v>
      </c>
      <c r="B673" s="316" t="s">
        <v>1244</v>
      </c>
      <c r="C673" s="497"/>
      <c r="D673" s="500"/>
      <c r="E673" s="493" t="e">
        <f t="shared" si="23"/>
        <v>#DIV/0!</v>
      </c>
      <c r="F673" s="288" t="str">
        <f t="shared" si="24"/>
        <v>否</v>
      </c>
    </row>
    <row r="674" ht="18.75" spans="1:6">
      <c r="A674" s="490" t="s">
        <v>1245</v>
      </c>
      <c r="B674" s="312" t="s">
        <v>1246</v>
      </c>
      <c r="C674" s="509">
        <v>4974</v>
      </c>
      <c r="D674" s="492">
        <v>4621</v>
      </c>
      <c r="E674" s="493">
        <f t="shared" si="23"/>
        <v>-0.0709690390028146</v>
      </c>
      <c r="F674" s="288" t="str">
        <f t="shared" si="24"/>
        <v>是</v>
      </c>
    </row>
    <row r="675" ht="18.75" spans="1:6">
      <c r="A675" s="495" t="s">
        <v>1247</v>
      </c>
      <c r="B675" s="316" t="s">
        <v>1248</v>
      </c>
      <c r="C675" s="499">
        <v>4017</v>
      </c>
      <c r="D675" s="497">
        <v>3633</v>
      </c>
      <c r="E675" s="498">
        <f t="shared" si="23"/>
        <v>-0.0955937266616878</v>
      </c>
      <c r="F675" s="288" t="str">
        <f t="shared" si="24"/>
        <v>是</v>
      </c>
    </row>
    <row r="676" ht="18.75" spans="1:6">
      <c r="A676" s="495" t="s">
        <v>1249</v>
      </c>
      <c r="B676" s="316" t="s">
        <v>1250</v>
      </c>
      <c r="C676" s="499">
        <v>887</v>
      </c>
      <c r="D676" s="497">
        <v>988</v>
      </c>
      <c r="E676" s="498">
        <f t="shared" si="23"/>
        <v>0.113866967305524</v>
      </c>
      <c r="F676" s="288" t="str">
        <f t="shared" si="24"/>
        <v>是</v>
      </c>
    </row>
    <row r="677" ht="18.75" hidden="1" spans="1:6">
      <c r="A677" s="495" t="s">
        <v>1251</v>
      </c>
      <c r="B677" s="316" t="s">
        <v>1252</v>
      </c>
      <c r="C677" s="499"/>
      <c r="D677" s="500"/>
      <c r="E677" s="493" t="e">
        <f t="shared" si="23"/>
        <v>#DIV/0!</v>
      </c>
      <c r="F677" s="288" t="str">
        <f t="shared" si="24"/>
        <v>否</v>
      </c>
    </row>
    <row r="678" ht="18.75" hidden="1" spans="1:6">
      <c r="A678" s="495" t="s">
        <v>1253</v>
      </c>
      <c r="B678" s="316" t="s">
        <v>1254</v>
      </c>
      <c r="C678" s="499"/>
      <c r="D678" s="500"/>
      <c r="E678" s="493" t="e">
        <f t="shared" si="23"/>
        <v>#DIV/0!</v>
      </c>
      <c r="F678" s="288" t="str">
        <f t="shared" si="24"/>
        <v>否</v>
      </c>
    </row>
    <row r="679" ht="18.75" spans="1:6">
      <c r="A679" s="495" t="s">
        <v>1255</v>
      </c>
      <c r="B679" s="316" t="s">
        <v>1256</v>
      </c>
      <c r="C679" s="499">
        <v>70</v>
      </c>
      <c r="D679" s="500"/>
      <c r="E679" s="498">
        <f t="shared" si="23"/>
        <v>-1</v>
      </c>
      <c r="F679" s="288" t="str">
        <f t="shared" si="24"/>
        <v>是</v>
      </c>
    </row>
    <row r="680" ht="18.75" hidden="1" spans="1:6">
      <c r="A680" s="495" t="s">
        <v>1257</v>
      </c>
      <c r="B680" s="316" t="s">
        <v>1258</v>
      </c>
      <c r="C680" s="499"/>
      <c r="D680" s="500"/>
      <c r="E680" s="493" t="e">
        <f t="shared" si="23"/>
        <v>#DIV/0!</v>
      </c>
      <c r="F680" s="288" t="str">
        <f t="shared" si="24"/>
        <v>否</v>
      </c>
    </row>
    <row r="681" ht="18.75" hidden="1" spans="1:6">
      <c r="A681" s="495" t="s">
        <v>1259</v>
      </c>
      <c r="B681" s="316" t="s">
        <v>1260</v>
      </c>
      <c r="C681" s="499"/>
      <c r="D681" s="500"/>
      <c r="E681" s="493" t="e">
        <f t="shared" si="23"/>
        <v>#DIV/0!</v>
      </c>
      <c r="F681" s="288" t="str">
        <f t="shared" si="24"/>
        <v>否</v>
      </c>
    </row>
    <row r="682" ht="18.75" hidden="1" spans="1:6">
      <c r="A682" s="495" t="s">
        <v>1261</v>
      </c>
      <c r="B682" s="316" t="s">
        <v>1262</v>
      </c>
      <c r="C682" s="499"/>
      <c r="D682" s="500"/>
      <c r="E682" s="493" t="e">
        <f t="shared" si="23"/>
        <v>#DIV/0!</v>
      </c>
      <c r="F682" s="288" t="str">
        <f t="shared" si="24"/>
        <v>否</v>
      </c>
    </row>
    <row r="683" ht="18.75" hidden="1" spans="1:6">
      <c r="A683" s="495" t="s">
        <v>1263</v>
      </c>
      <c r="B683" s="316" t="s">
        <v>1264</v>
      </c>
      <c r="C683" s="499"/>
      <c r="D683" s="500"/>
      <c r="E683" s="493" t="e">
        <f t="shared" si="23"/>
        <v>#DIV/0!</v>
      </c>
      <c r="F683" s="288" t="str">
        <f t="shared" si="24"/>
        <v>否</v>
      </c>
    </row>
    <row r="684" ht="18.75" hidden="1" spans="1:6">
      <c r="A684" s="495" t="s">
        <v>1265</v>
      </c>
      <c r="B684" s="316" t="s">
        <v>1266</v>
      </c>
      <c r="C684" s="499"/>
      <c r="D684" s="500"/>
      <c r="E684" s="493" t="e">
        <f t="shared" si="23"/>
        <v>#DIV/0!</v>
      </c>
      <c r="F684" s="288" t="str">
        <f t="shared" si="24"/>
        <v>否</v>
      </c>
    </row>
    <row r="685" ht="18.75" hidden="1" spans="1:6">
      <c r="A685" s="495" t="s">
        <v>1267</v>
      </c>
      <c r="B685" s="316" t="s">
        <v>1268</v>
      </c>
      <c r="C685" s="499"/>
      <c r="D685" s="500"/>
      <c r="E685" s="493" t="e">
        <f t="shared" si="23"/>
        <v>#DIV/0!</v>
      </c>
      <c r="F685" s="288" t="str">
        <f t="shared" si="24"/>
        <v>否</v>
      </c>
    </row>
    <row r="686" ht="18.75" hidden="1" spans="1:6">
      <c r="A686" s="495" t="s">
        <v>1269</v>
      </c>
      <c r="B686" s="316" t="s">
        <v>1270</v>
      </c>
      <c r="C686" s="492"/>
      <c r="D686" s="500"/>
      <c r="E686" s="493" t="e">
        <f t="shared" si="23"/>
        <v>#DIV/0!</v>
      </c>
      <c r="F686" s="288" t="str">
        <f t="shared" si="24"/>
        <v>否</v>
      </c>
    </row>
    <row r="687" ht="18.75" hidden="1" spans="1:6">
      <c r="A687" s="495" t="s">
        <v>1271</v>
      </c>
      <c r="B687" s="316" t="s">
        <v>1272</v>
      </c>
      <c r="C687" s="500"/>
      <c r="D687" s="500"/>
      <c r="E687" s="493" t="e">
        <f t="shared" si="23"/>
        <v>#DIV/0!</v>
      </c>
      <c r="F687" s="288" t="str">
        <f t="shared" si="24"/>
        <v>否</v>
      </c>
    </row>
    <row r="688" ht="18.75" spans="1:6">
      <c r="A688" s="490" t="s">
        <v>1273</v>
      </c>
      <c r="B688" s="312" t="s">
        <v>1274</v>
      </c>
      <c r="C688" s="509">
        <v>4058</v>
      </c>
      <c r="D688" s="492">
        <v>5316</v>
      </c>
      <c r="E688" s="493">
        <f t="shared" si="23"/>
        <v>0.310004928536225</v>
      </c>
      <c r="F688" s="288" t="str">
        <f t="shared" si="24"/>
        <v>是</v>
      </c>
    </row>
    <row r="689" ht="18.75" hidden="1" spans="1:6">
      <c r="A689" s="495" t="s">
        <v>1275</v>
      </c>
      <c r="B689" s="316" t="s">
        <v>1276</v>
      </c>
      <c r="C689" s="500">
        <v>0</v>
      </c>
      <c r="D689" s="500"/>
      <c r="E689" s="493" t="e">
        <f t="shared" si="23"/>
        <v>#DIV/0!</v>
      </c>
      <c r="F689" s="288" t="str">
        <f t="shared" si="24"/>
        <v>否</v>
      </c>
    </row>
    <row r="690" ht="18.75" spans="1:6">
      <c r="A690" s="495" t="s">
        <v>1277</v>
      </c>
      <c r="B690" s="316" t="s">
        <v>1278</v>
      </c>
      <c r="C690" s="500">
        <v>4058</v>
      </c>
      <c r="D690" s="497">
        <v>5316</v>
      </c>
      <c r="E690" s="498">
        <f t="shared" si="23"/>
        <v>0.310004928536225</v>
      </c>
      <c r="F690" s="288" t="str">
        <f t="shared" si="24"/>
        <v>是</v>
      </c>
    </row>
    <row r="691" ht="18.75" hidden="1" spans="1:6">
      <c r="A691" s="495" t="s">
        <v>1279</v>
      </c>
      <c r="B691" s="316" t="s">
        <v>1280</v>
      </c>
      <c r="C691" s="497"/>
      <c r="D691" s="500"/>
      <c r="E691" s="493" t="e">
        <f t="shared" si="23"/>
        <v>#DIV/0!</v>
      </c>
      <c r="F691" s="288" t="str">
        <f t="shared" si="24"/>
        <v>否</v>
      </c>
    </row>
    <row r="692" ht="18.75" spans="1:6">
      <c r="A692" s="490" t="s">
        <v>1281</v>
      </c>
      <c r="B692" s="312" t="s">
        <v>1282</v>
      </c>
      <c r="C692" s="509">
        <v>4478</v>
      </c>
      <c r="D692" s="492">
        <v>4120</v>
      </c>
      <c r="E692" s="493">
        <f t="shared" si="23"/>
        <v>-0.0799464046449308</v>
      </c>
      <c r="F692" s="288" t="str">
        <f t="shared" si="24"/>
        <v>是</v>
      </c>
    </row>
    <row r="693" ht="18.75" spans="1:6">
      <c r="A693" s="495" t="s">
        <v>1283</v>
      </c>
      <c r="B693" s="316" t="s">
        <v>1284</v>
      </c>
      <c r="C693" s="497">
        <v>574</v>
      </c>
      <c r="D693" s="497">
        <v>489</v>
      </c>
      <c r="E693" s="498">
        <f t="shared" si="23"/>
        <v>-0.14808362369338</v>
      </c>
      <c r="F693" s="288" t="str">
        <f t="shared" si="24"/>
        <v>是</v>
      </c>
    </row>
    <row r="694" ht="18.75" spans="1:6">
      <c r="A694" s="495" t="s">
        <v>1285</v>
      </c>
      <c r="B694" s="316" t="s">
        <v>1286</v>
      </c>
      <c r="C694" s="500">
        <v>112</v>
      </c>
      <c r="D694" s="497">
        <v>86</v>
      </c>
      <c r="E694" s="498">
        <f t="shared" si="23"/>
        <v>-0.232142857142857</v>
      </c>
      <c r="F694" s="288" t="str">
        <f t="shared" si="24"/>
        <v>是</v>
      </c>
    </row>
    <row r="695" ht="18.75" spans="1:6">
      <c r="A695" s="495" t="s">
        <v>1287</v>
      </c>
      <c r="B695" s="316" t="s">
        <v>1288</v>
      </c>
      <c r="C695" s="499">
        <v>352</v>
      </c>
      <c r="D695" s="497">
        <v>561</v>
      </c>
      <c r="E695" s="498">
        <f t="shared" si="23"/>
        <v>0.59375</v>
      </c>
      <c r="F695" s="288" t="str">
        <f t="shared" si="24"/>
        <v>是</v>
      </c>
    </row>
    <row r="696" ht="18.75" hidden="1" spans="1:6">
      <c r="A696" s="495" t="s">
        <v>1289</v>
      </c>
      <c r="B696" s="316" t="s">
        <v>1290</v>
      </c>
      <c r="C696" s="499">
        <v>0</v>
      </c>
      <c r="D696" s="500"/>
      <c r="E696" s="493" t="e">
        <f t="shared" si="23"/>
        <v>#DIV/0!</v>
      </c>
      <c r="F696" s="288" t="str">
        <f t="shared" si="24"/>
        <v>否</v>
      </c>
    </row>
    <row r="697" ht="18.75" hidden="1" spans="1:6">
      <c r="A697" s="495" t="s">
        <v>1291</v>
      </c>
      <c r="B697" s="316" t="s">
        <v>1292</v>
      </c>
      <c r="C697" s="499">
        <v>0</v>
      </c>
      <c r="D697" s="500"/>
      <c r="E697" s="493" t="e">
        <f t="shared" si="23"/>
        <v>#DIV/0!</v>
      </c>
      <c r="F697" s="288" t="str">
        <f t="shared" si="24"/>
        <v>否</v>
      </c>
    </row>
    <row r="698" ht="18.75" hidden="1" spans="1:6">
      <c r="A698" s="495" t="s">
        <v>1293</v>
      </c>
      <c r="B698" s="316" t="s">
        <v>1294</v>
      </c>
      <c r="C698" s="497">
        <v>0</v>
      </c>
      <c r="D698" s="500"/>
      <c r="E698" s="493" t="e">
        <f t="shared" si="23"/>
        <v>#DIV/0!</v>
      </c>
      <c r="F698" s="288" t="str">
        <f t="shared" si="24"/>
        <v>否</v>
      </c>
    </row>
    <row r="699" ht="18.75" hidden="1" spans="1:6">
      <c r="A699" s="495" t="s">
        <v>1295</v>
      </c>
      <c r="B699" s="316" t="s">
        <v>1296</v>
      </c>
      <c r="C699" s="497">
        <v>0</v>
      </c>
      <c r="D699" s="500"/>
      <c r="E699" s="493" t="e">
        <f t="shared" si="23"/>
        <v>#DIV/0!</v>
      </c>
      <c r="F699" s="288" t="str">
        <f t="shared" si="24"/>
        <v>否</v>
      </c>
    </row>
    <row r="700" ht="18.75" spans="1:6">
      <c r="A700" s="495" t="s">
        <v>1297</v>
      </c>
      <c r="B700" s="316" t="s">
        <v>1298</v>
      </c>
      <c r="C700" s="500">
        <v>2152</v>
      </c>
      <c r="D700" s="497">
        <v>2200</v>
      </c>
      <c r="E700" s="498">
        <f t="shared" si="23"/>
        <v>0.0223048327137546</v>
      </c>
      <c r="F700" s="288" t="str">
        <f t="shared" si="24"/>
        <v>是</v>
      </c>
    </row>
    <row r="701" ht="18.75" spans="1:6">
      <c r="A701" s="495" t="s">
        <v>1299</v>
      </c>
      <c r="B701" s="316" t="s">
        <v>1300</v>
      </c>
      <c r="C701" s="500">
        <v>499</v>
      </c>
      <c r="D701" s="497">
        <v>180</v>
      </c>
      <c r="E701" s="498">
        <f t="shared" si="23"/>
        <v>-0.639278557114228</v>
      </c>
      <c r="F701" s="288" t="str">
        <f t="shared" si="24"/>
        <v>是</v>
      </c>
    </row>
    <row r="702" ht="18.75" spans="1:6">
      <c r="A702" s="495" t="s">
        <v>1301</v>
      </c>
      <c r="B702" s="316" t="s">
        <v>1302</v>
      </c>
      <c r="C702" s="500">
        <v>51</v>
      </c>
      <c r="D702" s="500"/>
      <c r="E702" s="498">
        <f t="shared" si="23"/>
        <v>-1</v>
      </c>
      <c r="F702" s="288" t="str">
        <f t="shared" si="24"/>
        <v>是</v>
      </c>
    </row>
    <row r="703" ht="18.75" spans="1:6">
      <c r="A703" s="495" t="s">
        <v>1303</v>
      </c>
      <c r="B703" s="316" t="s">
        <v>1304</v>
      </c>
      <c r="C703" s="500">
        <v>738</v>
      </c>
      <c r="D703" s="500">
        <v>604</v>
      </c>
      <c r="E703" s="498">
        <f t="shared" si="23"/>
        <v>-0.181571815718157</v>
      </c>
      <c r="F703" s="288" t="str">
        <f t="shared" si="24"/>
        <v>是</v>
      </c>
    </row>
    <row r="704" ht="18.75" hidden="1" spans="1:6">
      <c r="A704" s="490" t="s">
        <v>1305</v>
      </c>
      <c r="B704" s="312" t="s">
        <v>1306</v>
      </c>
      <c r="C704" s="500"/>
      <c r="D704" s="492"/>
      <c r="E704" s="493" t="e">
        <f t="shared" si="23"/>
        <v>#DIV/0!</v>
      </c>
      <c r="F704" s="288" t="str">
        <f t="shared" si="24"/>
        <v>否</v>
      </c>
    </row>
    <row r="705" ht="18.75" hidden="1" spans="1:6">
      <c r="A705" s="495" t="s">
        <v>1307</v>
      </c>
      <c r="B705" s="316" t="s">
        <v>1308</v>
      </c>
      <c r="C705" s="492"/>
      <c r="D705" s="500"/>
      <c r="E705" s="493" t="e">
        <f t="shared" si="23"/>
        <v>#DIV/0!</v>
      </c>
      <c r="F705" s="288" t="str">
        <f t="shared" si="24"/>
        <v>否</v>
      </c>
    </row>
    <row r="706" ht="18.75" hidden="1" spans="1:6">
      <c r="A706" s="495" t="s">
        <v>1309</v>
      </c>
      <c r="B706" s="316" t="s">
        <v>1310</v>
      </c>
      <c r="C706" s="500"/>
      <c r="D706" s="500"/>
      <c r="E706" s="493" t="e">
        <f t="shared" si="23"/>
        <v>#DIV/0!</v>
      </c>
      <c r="F706" s="288" t="str">
        <f t="shared" si="24"/>
        <v>否</v>
      </c>
    </row>
    <row r="707" ht="18.75" spans="1:6">
      <c r="A707" s="490" t="s">
        <v>1311</v>
      </c>
      <c r="B707" s="312" t="s">
        <v>1312</v>
      </c>
      <c r="C707" s="509">
        <v>2241</v>
      </c>
      <c r="D707" s="492">
        <v>2122</v>
      </c>
      <c r="E707" s="493">
        <f t="shared" ref="E707:E770" si="25">(D707-C707)/C707</f>
        <v>-0.0531012940651495</v>
      </c>
      <c r="F707" s="288" t="str">
        <f t="shared" si="24"/>
        <v>是</v>
      </c>
    </row>
    <row r="708" ht="18.75" spans="1:6">
      <c r="A708" s="495" t="s">
        <v>1313</v>
      </c>
      <c r="B708" s="316" t="s">
        <v>1314</v>
      </c>
      <c r="C708" s="497">
        <v>145</v>
      </c>
      <c r="D708" s="500">
        <v>111</v>
      </c>
      <c r="E708" s="498">
        <f t="shared" si="25"/>
        <v>-0.23448275862069</v>
      </c>
      <c r="F708" s="288" t="str">
        <f t="shared" si="24"/>
        <v>是</v>
      </c>
    </row>
    <row r="709" ht="18.75" spans="1:6">
      <c r="A709" s="495" t="s">
        <v>1315</v>
      </c>
      <c r="B709" s="316" t="s">
        <v>1316</v>
      </c>
      <c r="C709" s="500">
        <v>2095</v>
      </c>
      <c r="D709" s="497">
        <v>2011</v>
      </c>
      <c r="E709" s="498">
        <f t="shared" si="25"/>
        <v>-0.0400954653937948</v>
      </c>
      <c r="F709" s="288" t="str">
        <f t="shared" si="24"/>
        <v>是</v>
      </c>
    </row>
    <row r="710" ht="18.75" spans="1:6">
      <c r="A710" s="495" t="s">
        <v>1317</v>
      </c>
      <c r="B710" s="316" t="s">
        <v>1318</v>
      </c>
      <c r="C710" s="497">
        <v>1</v>
      </c>
      <c r="D710" s="497"/>
      <c r="E710" s="498">
        <f t="shared" si="25"/>
        <v>-1</v>
      </c>
      <c r="F710" s="288" t="str">
        <f t="shared" si="24"/>
        <v>是</v>
      </c>
    </row>
    <row r="711" ht="18.75" spans="1:6">
      <c r="A711" s="490" t="s">
        <v>1319</v>
      </c>
      <c r="B711" s="312" t="s">
        <v>1320</v>
      </c>
      <c r="C711" s="509">
        <v>7861</v>
      </c>
      <c r="D711" s="492">
        <v>7015</v>
      </c>
      <c r="E711" s="493">
        <f t="shared" si="25"/>
        <v>-0.107619895687572</v>
      </c>
      <c r="F711" s="288" t="str">
        <f t="shared" si="24"/>
        <v>是</v>
      </c>
    </row>
    <row r="712" ht="18.75" spans="1:6">
      <c r="A712" s="495" t="s">
        <v>1321</v>
      </c>
      <c r="B712" s="316" t="s">
        <v>1322</v>
      </c>
      <c r="C712" s="497">
        <v>1105</v>
      </c>
      <c r="D712" s="497">
        <v>956</v>
      </c>
      <c r="E712" s="498">
        <f t="shared" si="25"/>
        <v>-0.134841628959276</v>
      </c>
      <c r="F712" s="288" t="str">
        <f t="shared" si="24"/>
        <v>是</v>
      </c>
    </row>
    <row r="713" ht="18.75" spans="1:6">
      <c r="A713" s="495" t="s">
        <v>1323</v>
      </c>
      <c r="B713" s="316" t="s">
        <v>1324</v>
      </c>
      <c r="C713" s="497">
        <v>3052</v>
      </c>
      <c r="D713" s="497">
        <v>2742</v>
      </c>
      <c r="E713" s="498">
        <f t="shared" si="25"/>
        <v>-0.101572739187418</v>
      </c>
      <c r="F713" s="288" t="str">
        <f t="shared" si="24"/>
        <v>是</v>
      </c>
    </row>
    <row r="714" ht="18.75" spans="1:6">
      <c r="A714" s="495" t="s">
        <v>1325</v>
      </c>
      <c r="B714" s="316" t="s">
        <v>1326</v>
      </c>
      <c r="C714" s="500">
        <v>3263</v>
      </c>
      <c r="D714" s="497">
        <v>2982</v>
      </c>
      <c r="E714" s="498">
        <f t="shared" si="25"/>
        <v>-0.0861170701808152</v>
      </c>
      <c r="F714" s="288" t="str">
        <f t="shared" si="24"/>
        <v>是</v>
      </c>
    </row>
    <row r="715" ht="18.75" spans="1:6">
      <c r="A715" s="495" t="s">
        <v>1327</v>
      </c>
      <c r="B715" s="316" t="s">
        <v>1328</v>
      </c>
      <c r="C715" s="497">
        <v>441</v>
      </c>
      <c r="D715" s="497">
        <v>335</v>
      </c>
      <c r="E715" s="498">
        <f t="shared" si="25"/>
        <v>-0.240362811791383</v>
      </c>
      <c r="F715" s="288" t="str">
        <f t="shared" si="24"/>
        <v>是</v>
      </c>
    </row>
    <row r="716" ht="18.75" spans="1:6">
      <c r="A716" s="490" t="s">
        <v>1329</v>
      </c>
      <c r="B716" s="312" t="s">
        <v>1330</v>
      </c>
      <c r="C716" s="509">
        <v>528</v>
      </c>
      <c r="D716" s="492">
        <v>541</v>
      </c>
      <c r="E716" s="493">
        <f t="shared" si="25"/>
        <v>0.0246212121212121</v>
      </c>
      <c r="F716" s="288" t="str">
        <f t="shared" si="24"/>
        <v>是</v>
      </c>
    </row>
    <row r="717" ht="18.75" spans="1:6">
      <c r="A717" s="495" t="s">
        <v>1331</v>
      </c>
      <c r="B717" s="316" t="s">
        <v>1332</v>
      </c>
      <c r="C717" s="500">
        <v>1</v>
      </c>
      <c r="D717" s="497"/>
      <c r="E717" s="498">
        <f t="shared" si="25"/>
        <v>-1</v>
      </c>
      <c r="F717" s="288" t="str">
        <f t="shared" si="24"/>
        <v>是</v>
      </c>
    </row>
    <row r="718" ht="18.75" spans="1:6">
      <c r="A718" s="495" t="s">
        <v>1333</v>
      </c>
      <c r="B718" s="316" t="s">
        <v>1334</v>
      </c>
      <c r="C718" s="500">
        <v>527</v>
      </c>
      <c r="D718" s="497">
        <v>541</v>
      </c>
      <c r="E718" s="498">
        <f t="shared" si="25"/>
        <v>0.0265654648956357</v>
      </c>
      <c r="F718" s="288" t="str">
        <f t="shared" si="24"/>
        <v>是</v>
      </c>
    </row>
    <row r="719" ht="18.75" hidden="1" spans="1:6">
      <c r="A719" s="495" t="s">
        <v>1335</v>
      </c>
      <c r="B719" s="316" t="s">
        <v>1336</v>
      </c>
      <c r="C719" s="497"/>
      <c r="D719" s="500"/>
      <c r="E719" s="493" t="e">
        <f t="shared" si="25"/>
        <v>#DIV/0!</v>
      </c>
      <c r="F719" s="288" t="str">
        <f t="shared" si="24"/>
        <v>否</v>
      </c>
    </row>
    <row r="720" ht="18.75" spans="1:6">
      <c r="A720" s="490" t="s">
        <v>1337</v>
      </c>
      <c r="B720" s="312" t="s">
        <v>1338</v>
      </c>
      <c r="C720" s="492">
        <v>104</v>
      </c>
      <c r="D720" s="492">
        <v>59</v>
      </c>
      <c r="E720" s="493">
        <f t="shared" si="25"/>
        <v>-0.432692307692308</v>
      </c>
      <c r="F720" s="288" t="str">
        <f t="shared" si="24"/>
        <v>是</v>
      </c>
    </row>
    <row r="721" ht="18.75" spans="1:6">
      <c r="A721" s="495" t="s">
        <v>1339</v>
      </c>
      <c r="B721" s="316" t="s">
        <v>1340</v>
      </c>
      <c r="C721" s="499">
        <v>104</v>
      </c>
      <c r="D721" s="497">
        <v>59</v>
      </c>
      <c r="E721" s="498">
        <f t="shared" si="25"/>
        <v>-0.432692307692308</v>
      </c>
      <c r="F721" s="288" t="str">
        <f t="shared" si="24"/>
        <v>是</v>
      </c>
    </row>
    <row r="722" ht="18.75" hidden="1" spans="1:6">
      <c r="A722" s="495" t="s">
        <v>1341</v>
      </c>
      <c r="B722" s="316" t="s">
        <v>1342</v>
      </c>
      <c r="C722" s="491"/>
      <c r="D722" s="500"/>
      <c r="E722" s="493" t="e">
        <f t="shared" si="25"/>
        <v>#DIV/0!</v>
      </c>
      <c r="F722" s="288" t="str">
        <f t="shared" si="24"/>
        <v>否</v>
      </c>
    </row>
    <row r="723" ht="18.75" hidden="1" spans="1:6">
      <c r="A723" s="495" t="s">
        <v>1343</v>
      </c>
      <c r="B723" s="316" t="s">
        <v>1344</v>
      </c>
      <c r="C723" s="496"/>
      <c r="D723" s="500"/>
      <c r="E723" s="493" t="e">
        <f t="shared" si="25"/>
        <v>#DIV/0!</v>
      </c>
      <c r="F723" s="288" t="str">
        <f t="shared" si="24"/>
        <v>否</v>
      </c>
    </row>
    <row r="724" ht="18.75" spans="1:6">
      <c r="A724" s="490" t="s">
        <v>1345</v>
      </c>
      <c r="B724" s="312" t="s">
        <v>1346</v>
      </c>
      <c r="C724" s="491">
        <v>12</v>
      </c>
      <c r="D724" s="492">
        <v>98</v>
      </c>
      <c r="E724" s="493">
        <f t="shared" si="25"/>
        <v>7.16666666666667</v>
      </c>
      <c r="F724" s="288" t="str">
        <f t="shared" si="24"/>
        <v>是</v>
      </c>
    </row>
    <row r="725" ht="18.75" spans="1:6">
      <c r="A725" s="495" t="s">
        <v>1347</v>
      </c>
      <c r="B725" s="316" t="s">
        <v>1348</v>
      </c>
      <c r="C725" s="499">
        <v>12</v>
      </c>
      <c r="D725" s="497">
        <v>98</v>
      </c>
      <c r="E725" s="498">
        <f t="shared" si="25"/>
        <v>7.16666666666667</v>
      </c>
      <c r="F725" s="288" t="str">
        <f t="shared" si="24"/>
        <v>是</v>
      </c>
    </row>
    <row r="726" ht="18.75" hidden="1" spans="1:6">
      <c r="A726" s="495" t="s">
        <v>1349</v>
      </c>
      <c r="B726" s="316" t="s">
        <v>1350</v>
      </c>
      <c r="C726" s="496"/>
      <c r="D726" s="500"/>
      <c r="E726" s="493" t="e">
        <f t="shared" si="25"/>
        <v>#DIV/0!</v>
      </c>
      <c r="F726" s="288" t="str">
        <f t="shared" si="24"/>
        <v>否</v>
      </c>
    </row>
    <row r="727" ht="18.75" spans="1:6">
      <c r="A727" s="490" t="s">
        <v>1351</v>
      </c>
      <c r="B727" s="312" t="s">
        <v>1352</v>
      </c>
      <c r="C727" s="491">
        <v>396</v>
      </c>
      <c r="D727" s="492">
        <v>332</v>
      </c>
      <c r="E727" s="493">
        <f t="shared" si="25"/>
        <v>-0.161616161616162</v>
      </c>
      <c r="F727" s="288" t="str">
        <f t="shared" si="24"/>
        <v>是</v>
      </c>
    </row>
    <row r="728" ht="18.75" spans="1:6">
      <c r="A728" s="495" t="s">
        <v>1353</v>
      </c>
      <c r="B728" s="316" t="s">
        <v>142</v>
      </c>
      <c r="C728" s="499">
        <v>341</v>
      </c>
      <c r="D728" s="497">
        <v>313</v>
      </c>
      <c r="E728" s="498">
        <f t="shared" si="25"/>
        <v>-0.0821114369501466</v>
      </c>
      <c r="F728" s="288" t="str">
        <f t="shared" si="24"/>
        <v>是</v>
      </c>
    </row>
    <row r="729" ht="18.75" hidden="1" spans="1:6">
      <c r="A729" s="495" t="s">
        <v>1354</v>
      </c>
      <c r="B729" s="316" t="s">
        <v>144</v>
      </c>
      <c r="C729" s="496"/>
      <c r="D729" s="500"/>
      <c r="E729" s="493" t="e">
        <f t="shared" si="25"/>
        <v>#DIV/0!</v>
      </c>
      <c r="F729" s="288" t="str">
        <f t="shared" si="24"/>
        <v>否</v>
      </c>
    </row>
    <row r="730" ht="18.75" hidden="1" spans="1:6">
      <c r="A730" s="495" t="s">
        <v>1355</v>
      </c>
      <c r="B730" s="316" t="s">
        <v>146</v>
      </c>
      <c r="C730" s="499"/>
      <c r="D730" s="500"/>
      <c r="E730" s="493" t="e">
        <f t="shared" si="25"/>
        <v>#DIV/0!</v>
      </c>
      <c r="F730" s="288" t="str">
        <f t="shared" si="24"/>
        <v>否</v>
      </c>
    </row>
    <row r="731" ht="18.75" hidden="1" spans="1:6">
      <c r="A731" s="495" t="s">
        <v>1356</v>
      </c>
      <c r="B731" s="316" t="s">
        <v>243</v>
      </c>
      <c r="C731" s="499"/>
      <c r="D731" s="497"/>
      <c r="E731" s="493" t="e">
        <f t="shared" si="25"/>
        <v>#DIV/0!</v>
      </c>
      <c r="F731" s="288" t="str">
        <f t="shared" si="24"/>
        <v>否</v>
      </c>
    </row>
    <row r="732" ht="18.75" spans="1:6">
      <c r="A732" s="495" t="s">
        <v>1357</v>
      </c>
      <c r="B732" s="316" t="s">
        <v>1358</v>
      </c>
      <c r="C732" s="499">
        <v>55</v>
      </c>
      <c r="D732" s="500">
        <v>19</v>
      </c>
      <c r="E732" s="498">
        <f t="shared" si="25"/>
        <v>-0.654545454545455</v>
      </c>
      <c r="F732" s="288" t="str">
        <f t="shared" ref="F732:F737" si="26">IF(LEN(A732)=3,"是",IF(B732&lt;&gt;"",IF(SUM(C732:D732)&lt;&gt;0,"是","否"),"是"))</f>
        <v>是</v>
      </c>
    </row>
    <row r="733" ht="18.75" hidden="1" spans="1:6">
      <c r="A733" s="495" t="s">
        <v>1359</v>
      </c>
      <c r="B733" s="316" t="s">
        <v>1360</v>
      </c>
      <c r="C733" s="499"/>
      <c r="D733" s="500"/>
      <c r="E733" s="493" t="e">
        <f t="shared" si="25"/>
        <v>#DIV/0!</v>
      </c>
      <c r="F733" s="288" t="str">
        <f t="shared" si="26"/>
        <v>否</v>
      </c>
    </row>
    <row r="734" ht="18.75" hidden="1" spans="1:6">
      <c r="A734" s="495" t="s">
        <v>1361</v>
      </c>
      <c r="B734" s="316" t="s">
        <v>160</v>
      </c>
      <c r="C734" s="491"/>
      <c r="D734" s="500"/>
      <c r="E734" s="493" t="e">
        <f t="shared" si="25"/>
        <v>#DIV/0!</v>
      </c>
      <c r="F734" s="288" t="str">
        <f t="shared" si="26"/>
        <v>否</v>
      </c>
    </row>
    <row r="735" ht="18.75" hidden="1" spans="1:6">
      <c r="A735" s="495" t="s">
        <v>1362</v>
      </c>
      <c r="B735" s="316" t="s">
        <v>1363</v>
      </c>
      <c r="C735" s="499"/>
      <c r="D735" s="500"/>
      <c r="E735" s="493" t="e">
        <f t="shared" si="25"/>
        <v>#DIV/0!</v>
      </c>
      <c r="F735" s="288" t="str">
        <f t="shared" si="26"/>
        <v>否</v>
      </c>
    </row>
    <row r="736" ht="18.75" hidden="1" spans="1:6">
      <c r="A736" s="490" t="s">
        <v>1364</v>
      </c>
      <c r="B736" s="312" t="s">
        <v>1365</v>
      </c>
      <c r="C736" s="491"/>
      <c r="D736" s="492"/>
      <c r="E736" s="493" t="e">
        <f t="shared" si="25"/>
        <v>#DIV/0!</v>
      </c>
      <c r="F736" s="288" t="str">
        <f t="shared" si="26"/>
        <v>否</v>
      </c>
    </row>
    <row r="737" ht="18.75" hidden="1" spans="1:6">
      <c r="A737" s="495" t="s">
        <v>1366</v>
      </c>
      <c r="B737" s="316" t="s">
        <v>1367</v>
      </c>
      <c r="C737" s="499"/>
      <c r="D737" s="500"/>
      <c r="E737" s="493" t="e">
        <f t="shared" si="25"/>
        <v>#DIV/0!</v>
      </c>
      <c r="F737" s="288" t="str">
        <f t="shared" si="26"/>
        <v>否</v>
      </c>
    </row>
    <row r="738" ht="18.75" hidden="1" spans="1:6">
      <c r="A738" s="490" t="s">
        <v>1368</v>
      </c>
      <c r="B738" s="312" t="s">
        <v>1369</v>
      </c>
      <c r="C738" s="499"/>
      <c r="D738" s="492">
        <v>200</v>
      </c>
      <c r="E738" s="493" t="e">
        <f t="shared" si="25"/>
        <v>#DIV/0!</v>
      </c>
      <c r="F738" s="288"/>
    </row>
    <row r="739" ht="18.75" hidden="1" spans="1:6">
      <c r="A739" s="495" t="s">
        <v>1370</v>
      </c>
      <c r="B739" s="316" t="s">
        <v>1371</v>
      </c>
      <c r="C739" s="499"/>
      <c r="D739" s="500">
        <v>200</v>
      </c>
      <c r="E739" s="493" t="e">
        <f t="shared" si="25"/>
        <v>#DIV/0!</v>
      </c>
      <c r="F739" s="288"/>
    </row>
    <row r="740" ht="18.75" hidden="1" spans="1:6">
      <c r="A740" s="490" t="s">
        <v>1372</v>
      </c>
      <c r="B740" s="312" t="s">
        <v>1373</v>
      </c>
      <c r="C740" s="507"/>
      <c r="D740" s="492"/>
      <c r="E740" s="493" t="e">
        <f t="shared" si="25"/>
        <v>#DIV/0!</v>
      </c>
      <c r="F740" s="288" t="str">
        <f t="shared" ref="F740:F772" si="27">IF(LEN(A740)=3,"是",IF(B740&lt;&gt;"",IF(SUM(C740:D740)&lt;&gt;0,"是","否"),"是"))</f>
        <v>否</v>
      </c>
    </row>
    <row r="741" ht="18.75" hidden="1" spans="1:6">
      <c r="A741" s="495">
        <v>2109999</v>
      </c>
      <c r="B741" s="316" t="s">
        <v>1374</v>
      </c>
      <c r="C741" s="507"/>
      <c r="D741" s="500"/>
      <c r="E741" s="493" t="e">
        <f t="shared" si="25"/>
        <v>#DIV/0!</v>
      </c>
      <c r="F741" s="288" t="str">
        <f t="shared" si="27"/>
        <v>否</v>
      </c>
    </row>
    <row r="742" ht="18.75" spans="1:6">
      <c r="A742" s="490" t="s">
        <v>89</v>
      </c>
      <c r="B742" s="312" t="s">
        <v>90</v>
      </c>
      <c r="C742" s="491">
        <v>5979</v>
      </c>
      <c r="D742" s="492">
        <v>4870</v>
      </c>
      <c r="E742" s="493">
        <f t="shared" si="25"/>
        <v>-0.185482522160896</v>
      </c>
      <c r="F742" s="288" t="str">
        <f t="shared" si="27"/>
        <v>是</v>
      </c>
    </row>
    <row r="743" ht="18.75" spans="1:6">
      <c r="A743" s="490" t="s">
        <v>1375</v>
      </c>
      <c r="B743" s="312" t="s">
        <v>1376</v>
      </c>
      <c r="C743" s="491">
        <v>50</v>
      </c>
      <c r="D743" s="492"/>
      <c r="E743" s="493">
        <f t="shared" si="25"/>
        <v>-1</v>
      </c>
      <c r="F743" s="288" t="str">
        <f t="shared" si="27"/>
        <v>是</v>
      </c>
    </row>
    <row r="744" ht="18.75" hidden="1" spans="1:6">
      <c r="A744" s="495" t="s">
        <v>1377</v>
      </c>
      <c r="B744" s="316" t="s">
        <v>142</v>
      </c>
      <c r="C744" s="499">
        <v>0</v>
      </c>
      <c r="D744" s="500"/>
      <c r="E744" s="493" t="e">
        <f t="shared" si="25"/>
        <v>#DIV/0!</v>
      </c>
      <c r="F744" s="288" t="str">
        <f t="shared" si="27"/>
        <v>否</v>
      </c>
    </row>
    <row r="745" ht="18.75" spans="1:6">
      <c r="A745" s="495" t="s">
        <v>1378</v>
      </c>
      <c r="B745" s="316" t="s">
        <v>144</v>
      </c>
      <c r="C745" s="499">
        <v>50</v>
      </c>
      <c r="D745" s="500"/>
      <c r="E745" s="498">
        <f t="shared" si="25"/>
        <v>-1</v>
      </c>
      <c r="F745" s="288" t="str">
        <f t="shared" si="27"/>
        <v>是</v>
      </c>
    </row>
    <row r="746" ht="18.75" hidden="1" spans="1:6">
      <c r="A746" s="495" t="s">
        <v>1379</v>
      </c>
      <c r="B746" s="316" t="s">
        <v>146</v>
      </c>
      <c r="C746" s="499"/>
      <c r="D746" s="500"/>
      <c r="E746" s="493" t="e">
        <f t="shared" si="25"/>
        <v>#DIV/0!</v>
      </c>
      <c r="F746" s="288" t="str">
        <f t="shared" si="27"/>
        <v>否</v>
      </c>
    </row>
    <row r="747" ht="18.75" hidden="1" spans="1:6">
      <c r="A747" s="495" t="s">
        <v>1380</v>
      </c>
      <c r="B747" s="316" t="s">
        <v>1381</v>
      </c>
      <c r="C747" s="499"/>
      <c r="D747" s="500"/>
      <c r="E747" s="493" t="e">
        <f t="shared" si="25"/>
        <v>#DIV/0!</v>
      </c>
      <c r="F747" s="288" t="str">
        <f t="shared" si="27"/>
        <v>否</v>
      </c>
    </row>
    <row r="748" ht="18.75" hidden="1" spans="1:6">
      <c r="A748" s="495" t="s">
        <v>1382</v>
      </c>
      <c r="B748" s="316" t="s">
        <v>1383</v>
      </c>
      <c r="C748" s="499"/>
      <c r="D748" s="500"/>
      <c r="E748" s="493" t="e">
        <f t="shared" si="25"/>
        <v>#DIV/0!</v>
      </c>
      <c r="F748" s="288" t="str">
        <f t="shared" si="27"/>
        <v>否</v>
      </c>
    </row>
    <row r="749" ht="18.75" hidden="1" spans="1:6">
      <c r="A749" s="495" t="s">
        <v>1384</v>
      </c>
      <c r="B749" s="316" t="s">
        <v>1385</v>
      </c>
      <c r="C749" s="499"/>
      <c r="D749" s="500"/>
      <c r="E749" s="493" t="e">
        <f t="shared" si="25"/>
        <v>#DIV/0!</v>
      </c>
      <c r="F749" s="288" t="str">
        <f t="shared" si="27"/>
        <v>否</v>
      </c>
    </row>
    <row r="750" ht="18.75" hidden="1" spans="1:6">
      <c r="A750" s="495" t="s">
        <v>1386</v>
      </c>
      <c r="B750" s="316" t="s">
        <v>1387</v>
      </c>
      <c r="C750" s="499"/>
      <c r="D750" s="500"/>
      <c r="E750" s="493" t="e">
        <f t="shared" si="25"/>
        <v>#DIV/0!</v>
      </c>
      <c r="F750" s="288" t="str">
        <f t="shared" si="27"/>
        <v>否</v>
      </c>
    </row>
    <row r="751" ht="18.75" hidden="1" spans="1:6">
      <c r="A751" s="495" t="s">
        <v>1388</v>
      </c>
      <c r="B751" s="316" t="s">
        <v>1389</v>
      </c>
      <c r="C751" s="491"/>
      <c r="D751" s="500"/>
      <c r="E751" s="493" t="e">
        <f t="shared" si="25"/>
        <v>#DIV/0!</v>
      </c>
      <c r="F751" s="288" t="str">
        <f t="shared" si="27"/>
        <v>否</v>
      </c>
    </row>
    <row r="752" ht="18.75" hidden="1" spans="1:6">
      <c r="A752" s="495" t="s">
        <v>1390</v>
      </c>
      <c r="B752" s="316" t="s">
        <v>1391</v>
      </c>
      <c r="C752" s="499"/>
      <c r="D752" s="500"/>
      <c r="E752" s="493" t="e">
        <f t="shared" si="25"/>
        <v>#DIV/0!</v>
      </c>
      <c r="F752" s="288" t="str">
        <f t="shared" si="27"/>
        <v>否</v>
      </c>
    </row>
    <row r="753" ht="18.75" hidden="1" spans="1:6">
      <c r="A753" s="490" t="s">
        <v>1392</v>
      </c>
      <c r="B753" s="312" t="s">
        <v>1393</v>
      </c>
      <c r="C753" s="499"/>
      <c r="D753" s="492"/>
      <c r="E753" s="493" t="e">
        <f t="shared" si="25"/>
        <v>#DIV/0!</v>
      </c>
      <c r="F753" s="288" t="str">
        <f t="shared" si="27"/>
        <v>否</v>
      </c>
    </row>
    <row r="754" ht="18.75" hidden="1" spans="1:6">
      <c r="A754" s="495" t="s">
        <v>1394</v>
      </c>
      <c r="B754" s="316" t="s">
        <v>1395</v>
      </c>
      <c r="C754" s="499"/>
      <c r="D754" s="500"/>
      <c r="E754" s="493" t="e">
        <f t="shared" si="25"/>
        <v>#DIV/0!</v>
      </c>
      <c r="F754" s="288" t="str">
        <f t="shared" si="27"/>
        <v>否</v>
      </c>
    </row>
    <row r="755" ht="18.75" hidden="1" spans="1:6">
      <c r="A755" s="495" t="s">
        <v>1396</v>
      </c>
      <c r="B755" s="316" t="s">
        <v>1397</v>
      </c>
      <c r="C755" s="491"/>
      <c r="D755" s="500"/>
      <c r="E755" s="493" t="e">
        <f t="shared" si="25"/>
        <v>#DIV/0!</v>
      </c>
      <c r="F755" s="288" t="str">
        <f t="shared" si="27"/>
        <v>否</v>
      </c>
    </row>
    <row r="756" ht="18.75" hidden="1" spans="1:6">
      <c r="A756" s="495" t="s">
        <v>1398</v>
      </c>
      <c r="B756" s="316" t="s">
        <v>1399</v>
      </c>
      <c r="C756" s="496"/>
      <c r="D756" s="500"/>
      <c r="E756" s="493" t="e">
        <f t="shared" si="25"/>
        <v>#DIV/0!</v>
      </c>
      <c r="F756" s="288" t="str">
        <f t="shared" si="27"/>
        <v>否</v>
      </c>
    </row>
    <row r="757" ht="18.75" spans="1:6">
      <c r="A757" s="490" t="s">
        <v>1400</v>
      </c>
      <c r="B757" s="312" t="s">
        <v>1401</v>
      </c>
      <c r="C757" s="508">
        <v>2536</v>
      </c>
      <c r="D757" s="492">
        <v>2686</v>
      </c>
      <c r="E757" s="493">
        <f t="shared" si="25"/>
        <v>0.0591482649842271</v>
      </c>
      <c r="F757" s="288" t="str">
        <f t="shared" si="27"/>
        <v>是</v>
      </c>
    </row>
    <row r="758" ht="18.75" spans="1:6">
      <c r="A758" s="495" t="s">
        <v>1402</v>
      </c>
      <c r="B758" s="316" t="s">
        <v>1403</v>
      </c>
      <c r="C758" s="499">
        <v>673</v>
      </c>
      <c r="D758" s="497">
        <v>0</v>
      </c>
      <c r="E758" s="498">
        <f t="shared" si="25"/>
        <v>-1</v>
      </c>
      <c r="F758" s="288" t="str">
        <f t="shared" si="27"/>
        <v>是</v>
      </c>
    </row>
    <row r="759" ht="18.75" spans="1:6">
      <c r="A759" s="495" t="s">
        <v>1404</v>
      </c>
      <c r="B759" s="316" t="s">
        <v>1405</v>
      </c>
      <c r="C759" s="499">
        <v>1863</v>
      </c>
      <c r="D759" s="497">
        <v>1445</v>
      </c>
      <c r="E759" s="498">
        <f t="shared" si="25"/>
        <v>-0.224369296833065</v>
      </c>
      <c r="F759" s="288" t="str">
        <f t="shared" si="27"/>
        <v>是</v>
      </c>
    </row>
    <row r="760" ht="18.75" hidden="1" spans="1:6">
      <c r="A760" s="495" t="s">
        <v>1406</v>
      </c>
      <c r="B760" s="316" t="s">
        <v>1407</v>
      </c>
      <c r="C760" s="499"/>
      <c r="D760" s="500">
        <v>0</v>
      </c>
      <c r="E760" s="493" t="e">
        <f t="shared" si="25"/>
        <v>#DIV/0!</v>
      </c>
      <c r="F760" s="288" t="str">
        <f t="shared" si="27"/>
        <v>否</v>
      </c>
    </row>
    <row r="761" ht="18.75" spans="1:6">
      <c r="A761" s="495" t="s">
        <v>1408</v>
      </c>
      <c r="B761" s="316" t="s">
        <v>1409</v>
      </c>
      <c r="C761" s="499"/>
      <c r="D761" s="500">
        <v>1241</v>
      </c>
      <c r="E761" s="498"/>
      <c r="F761" s="288" t="str">
        <f t="shared" si="27"/>
        <v>是</v>
      </c>
    </row>
    <row r="762" ht="18.75" hidden="1" spans="1:6">
      <c r="A762" s="495" t="s">
        <v>1410</v>
      </c>
      <c r="B762" s="316" t="s">
        <v>1411</v>
      </c>
      <c r="C762" s="499"/>
      <c r="D762" s="500"/>
      <c r="E762" s="493" t="e">
        <f t="shared" si="25"/>
        <v>#DIV/0!</v>
      </c>
      <c r="F762" s="288" t="str">
        <f t="shared" si="27"/>
        <v>否</v>
      </c>
    </row>
    <row r="763" ht="18.75" hidden="1" spans="1:6">
      <c r="A763" s="495" t="s">
        <v>1412</v>
      </c>
      <c r="B763" s="316" t="s">
        <v>1413</v>
      </c>
      <c r="C763" s="499"/>
      <c r="D763" s="500"/>
      <c r="E763" s="493" t="e">
        <f t="shared" si="25"/>
        <v>#DIV/0!</v>
      </c>
      <c r="F763" s="288" t="str">
        <f t="shared" si="27"/>
        <v>否</v>
      </c>
    </row>
    <row r="764" ht="18.75" hidden="1" spans="1:6">
      <c r="A764" s="495" t="s">
        <v>1414</v>
      </c>
      <c r="B764" s="316" t="s">
        <v>1415</v>
      </c>
      <c r="C764" s="491"/>
      <c r="D764" s="500"/>
      <c r="E764" s="493" t="e">
        <f t="shared" si="25"/>
        <v>#DIV/0!</v>
      </c>
      <c r="F764" s="170" t="str">
        <f t="shared" si="27"/>
        <v>否</v>
      </c>
    </row>
    <row r="765" ht="18.75" hidden="1" spans="1:6">
      <c r="A765" s="495" t="s">
        <v>1416</v>
      </c>
      <c r="B765" s="316" t="s">
        <v>1417</v>
      </c>
      <c r="C765" s="499"/>
      <c r="D765" s="500"/>
      <c r="E765" s="493" t="e">
        <f t="shared" si="25"/>
        <v>#DIV/0!</v>
      </c>
      <c r="F765" s="288" t="str">
        <f t="shared" si="27"/>
        <v>否</v>
      </c>
    </row>
    <row r="766" ht="18.75" spans="1:6">
      <c r="A766" s="490" t="s">
        <v>1418</v>
      </c>
      <c r="B766" s="312" t="s">
        <v>1419</v>
      </c>
      <c r="C766" s="509">
        <v>709</v>
      </c>
      <c r="D766" s="492">
        <v>1711</v>
      </c>
      <c r="E766" s="493">
        <f t="shared" si="25"/>
        <v>1.4132581100141</v>
      </c>
      <c r="F766" s="288" t="str">
        <f t="shared" si="27"/>
        <v>是</v>
      </c>
    </row>
    <row r="767" ht="18.75" spans="1:6">
      <c r="A767" s="495" t="s">
        <v>1420</v>
      </c>
      <c r="B767" s="316" t="s">
        <v>1421</v>
      </c>
      <c r="C767" s="499">
        <v>684</v>
      </c>
      <c r="D767" s="500">
        <v>702</v>
      </c>
      <c r="E767" s="498">
        <f t="shared" si="25"/>
        <v>0.0263157894736842</v>
      </c>
      <c r="F767" s="288" t="str">
        <f t="shared" si="27"/>
        <v>是</v>
      </c>
    </row>
    <row r="768" ht="18.75" spans="1:6">
      <c r="A768" s="495" t="s">
        <v>1422</v>
      </c>
      <c r="B768" s="316" t="s">
        <v>1423</v>
      </c>
      <c r="C768" s="499"/>
      <c r="D768" s="497">
        <v>968</v>
      </c>
      <c r="E768" s="498"/>
      <c r="F768" s="288" t="str">
        <f t="shared" si="27"/>
        <v>是</v>
      </c>
    </row>
    <row r="769" ht="18.75" spans="1:6">
      <c r="A769" s="495" t="s">
        <v>1424</v>
      </c>
      <c r="B769" s="316" t="s">
        <v>1425</v>
      </c>
      <c r="C769" s="491"/>
      <c r="D769" s="500">
        <v>36</v>
      </c>
      <c r="E769" s="498"/>
      <c r="F769" s="288" t="str">
        <f t="shared" si="27"/>
        <v>是</v>
      </c>
    </row>
    <row r="770" ht="18.75" spans="1:6">
      <c r="A770" s="495" t="s">
        <v>1426</v>
      </c>
      <c r="B770" s="316" t="s">
        <v>1427</v>
      </c>
      <c r="C770" s="496">
        <v>25</v>
      </c>
      <c r="D770" s="500"/>
      <c r="E770" s="498">
        <f t="shared" si="25"/>
        <v>-1</v>
      </c>
      <c r="F770" s="288" t="str">
        <f t="shared" si="27"/>
        <v>是</v>
      </c>
    </row>
    <row r="771" ht="18.75" spans="1:6">
      <c r="A771" s="490" t="s">
        <v>1428</v>
      </c>
      <c r="B771" s="312" t="s">
        <v>1429</v>
      </c>
      <c r="C771" s="491">
        <v>516</v>
      </c>
      <c r="D771" s="492">
        <v>473</v>
      </c>
      <c r="E771" s="493">
        <f t="shared" ref="E771:E834" si="28">(D771-C771)/C771</f>
        <v>-0.0833333333333333</v>
      </c>
      <c r="F771" s="288" t="str">
        <f t="shared" ref="F771:F834" si="29">IF(LEN(A771)=3,"是",IF(B771&lt;&gt;"",IF(SUM(C771:D771)&lt;&gt;0,"是","否"),"是"))</f>
        <v>是</v>
      </c>
    </row>
    <row r="772" ht="18.75" spans="1:6">
      <c r="A772" s="495" t="s">
        <v>1430</v>
      </c>
      <c r="B772" s="316" t="s">
        <v>1431</v>
      </c>
      <c r="C772" s="499">
        <v>509</v>
      </c>
      <c r="D772" s="497">
        <v>470</v>
      </c>
      <c r="E772" s="498">
        <f t="shared" si="28"/>
        <v>-0.0766208251473477</v>
      </c>
      <c r="F772" s="288" t="str">
        <f t="shared" si="29"/>
        <v>是</v>
      </c>
    </row>
    <row r="773" ht="18.75" spans="1:6">
      <c r="A773" s="495" t="s">
        <v>1432</v>
      </c>
      <c r="B773" s="316" t="s">
        <v>1433</v>
      </c>
      <c r="C773" s="499">
        <v>7</v>
      </c>
      <c r="D773" s="500">
        <v>3</v>
      </c>
      <c r="E773" s="498">
        <f t="shared" si="28"/>
        <v>-0.571428571428571</v>
      </c>
      <c r="F773" s="288" t="str">
        <f t="shared" si="29"/>
        <v>是</v>
      </c>
    </row>
    <row r="774" ht="18.75" hidden="1" spans="1:6">
      <c r="A774" s="495" t="s">
        <v>1434</v>
      </c>
      <c r="B774" s="316" t="s">
        <v>1435</v>
      </c>
      <c r="C774" s="499"/>
      <c r="D774" s="500"/>
      <c r="E774" s="493" t="e">
        <f t="shared" si="28"/>
        <v>#DIV/0!</v>
      </c>
      <c r="F774" s="288" t="str">
        <f t="shared" si="29"/>
        <v>否</v>
      </c>
    </row>
    <row r="775" ht="18.75" hidden="1" spans="1:6">
      <c r="A775" s="495" t="s">
        <v>1436</v>
      </c>
      <c r="B775" s="316" t="s">
        <v>1437</v>
      </c>
      <c r="C775" s="499"/>
      <c r="D775" s="500"/>
      <c r="E775" s="493" t="e">
        <f t="shared" si="28"/>
        <v>#DIV/0!</v>
      </c>
      <c r="F775" s="288" t="str">
        <f t="shared" si="29"/>
        <v>否</v>
      </c>
    </row>
    <row r="776" ht="18.75" hidden="1" spans="1:6">
      <c r="A776" s="495" t="s">
        <v>1438</v>
      </c>
      <c r="B776" s="316" t="s">
        <v>1439</v>
      </c>
      <c r="C776" s="491"/>
      <c r="D776" s="500"/>
      <c r="E776" s="493" t="e">
        <f t="shared" si="28"/>
        <v>#DIV/0!</v>
      </c>
      <c r="F776" s="288" t="str">
        <f t="shared" si="29"/>
        <v>否</v>
      </c>
    </row>
    <row r="777" ht="18.75" hidden="1" spans="1:6">
      <c r="A777" s="495" t="s">
        <v>1440</v>
      </c>
      <c r="B777" s="316" t="s">
        <v>1441</v>
      </c>
      <c r="C777" s="499"/>
      <c r="D777" s="500"/>
      <c r="E777" s="493" t="e">
        <f t="shared" si="28"/>
        <v>#DIV/0!</v>
      </c>
      <c r="F777" s="288" t="str">
        <f t="shared" si="29"/>
        <v>否</v>
      </c>
    </row>
    <row r="778" ht="18.75" spans="1:6">
      <c r="A778" s="490" t="s">
        <v>1442</v>
      </c>
      <c r="B778" s="312" t="s">
        <v>1443</v>
      </c>
      <c r="C778" s="491">
        <v>2088</v>
      </c>
      <c r="D778" s="492"/>
      <c r="E778" s="493">
        <f t="shared" si="28"/>
        <v>-1</v>
      </c>
      <c r="F778" s="288" t="str">
        <f t="shared" si="29"/>
        <v>是</v>
      </c>
    </row>
    <row r="779" ht="18.75" spans="1:6">
      <c r="A779" s="495" t="s">
        <v>1444</v>
      </c>
      <c r="B779" s="316" t="s">
        <v>1445</v>
      </c>
      <c r="C779" s="499">
        <v>1288</v>
      </c>
      <c r="D779" s="500"/>
      <c r="E779" s="498">
        <f t="shared" si="28"/>
        <v>-1</v>
      </c>
      <c r="F779" s="288" t="str">
        <f t="shared" si="29"/>
        <v>是</v>
      </c>
    </row>
    <row r="780" ht="18.75" hidden="1" spans="1:6">
      <c r="A780" s="495" t="s">
        <v>1446</v>
      </c>
      <c r="B780" s="316" t="s">
        <v>1447</v>
      </c>
      <c r="C780" s="499"/>
      <c r="D780" s="500"/>
      <c r="E780" s="493" t="e">
        <f t="shared" si="28"/>
        <v>#DIV/0!</v>
      </c>
      <c r="F780" s="288" t="str">
        <f t="shared" si="29"/>
        <v>否</v>
      </c>
    </row>
    <row r="781" ht="18.75" hidden="1" spans="1:6">
      <c r="A781" s="495" t="s">
        <v>1448</v>
      </c>
      <c r="B781" s="316" t="s">
        <v>1449</v>
      </c>
      <c r="C781" s="499"/>
      <c r="D781" s="500"/>
      <c r="E781" s="493" t="e">
        <f t="shared" si="28"/>
        <v>#DIV/0!</v>
      </c>
      <c r="F781" s="288" t="str">
        <f t="shared" si="29"/>
        <v>否</v>
      </c>
    </row>
    <row r="782" ht="18.75" spans="1:6">
      <c r="A782" s="495" t="s">
        <v>1450</v>
      </c>
      <c r="B782" s="316" t="s">
        <v>1451</v>
      </c>
      <c r="C782" s="499">
        <v>800</v>
      </c>
      <c r="D782" s="500"/>
      <c r="E782" s="498">
        <f t="shared" si="28"/>
        <v>-1</v>
      </c>
      <c r="F782" s="288" t="str">
        <f t="shared" si="29"/>
        <v>是</v>
      </c>
    </row>
    <row r="783" ht="18.75" hidden="1" spans="1:6">
      <c r="A783" s="495" t="s">
        <v>1452</v>
      </c>
      <c r="B783" s="316" t="s">
        <v>1453</v>
      </c>
      <c r="C783" s="499"/>
      <c r="D783" s="500"/>
      <c r="E783" s="493" t="e">
        <f t="shared" si="28"/>
        <v>#DIV/0!</v>
      </c>
      <c r="F783" s="288" t="str">
        <f t="shared" si="29"/>
        <v>否</v>
      </c>
    </row>
    <row r="784" ht="18.75" hidden="1" spans="1:6">
      <c r="A784" s="490" t="s">
        <v>1454</v>
      </c>
      <c r="B784" s="312" t="s">
        <v>1455</v>
      </c>
      <c r="C784" s="499"/>
      <c r="D784" s="492"/>
      <c r="E784" s="493" t="e">
        <f t="shared" si="28"/>
        <v>#DIV/0!</v>
      </c>
      <c r="F784" s="288" t="str">
        <f t="shared" si="29"/>
        <v>否</v>
      </c>
    </row>
    <row r="785" ht="18.75" hidden="1" spans="1:6">
      <c r="A785" s="495" t="s">
        <v>1456</v>
      </c>
      <c r="B785" s="316" t="s">
        <v>1457</v>
      </c>
      <c r="C785" s="491"/>
      <c r="D785" s="500"/>
      <c r="E785" s="493" t="e">
        <f t="shared" si="28"/>
        <v>#DIV/0!</v>
      </c>
      <c r="F785" s="288" t="str">
        <f t="shared" si="29"/>
        <v>否</v>
      </c>
    </row>
    <row r="786" ht="18.75" hidden="1" spans="1:6">
      <c r="A786" s="495" t="s">
        <v>1458</v>
      </c>
      <c r="B786" s="316" t="s">
        <v>1459</v>
      </c>
      <c r="C786" s="499"/>
      <c r="D786" s="500"/>
      <c r="E786" s="493" t="e">
        <f t="shared" si="28"/>
        <v>#DIV/0!</v>
      </c>
      <c r="F786" s="288" t="str">
        <f t="shared" si="29"/>
        <v>否</v>
      </c>
    </row>
    <row r="787" ht="18.75" hidden="1" spans="1:6">
      <c r="A787" s="490" t="s">
        <v>1460</v>
      </c>
      <c r="B787" s="312" t="s">
        <v>1461</v>
      </c>
      <c r="C787" s="499"/>
      <c r="D787" s="492"/>
      <c r="E787" s="493" t="e">
        <f t="shared" si="28"/>
        <v>#DIV/0!</v>
      </c>
      <c r="F787" s="288" t="str">
        <f t="shared" si="29"/>
        <v>否</v>
      </c>
    </row>
    <row r="788" ht="18.75" hidden="1" spans="1:6">
      <c r="A788" s="495" t="s">
        <v>1462</v>
      </c>
      <c r="B788" s="316" t="s">
        <v>1463</v>
      </c>
      <c r="C788" s="491"/>
      <c r="D788" s="500"/>
      <c r="E788" s="493" t="e">
        <f t="shared" si="28"/>
        <v>#DIV/0!</v>
      </c>
      <c r="F788" s="288" t="str">
        <f t="shared" si="29"/>
        <v>否</v>
      </c>
    </row>
    <row r="789" ht="18.75" hidden="1" spans="1:6">
      <c r="A789" s="495" t="s">
        <v>1464</v>
      </c>
      <c r="B789" s="316" t="s">
        <v>1465</v>
      </c>
      <c r="C789" s="499"/>
      <c r="D789" s="500"/>
      <c r="E789" s="493" t="e">
        <f t="shared" si="28"/>
        <v>#DIV/0!</v>
      </c>
      <c r="F789" s="288" t="str">
        <f t="shared" si="29"/>
        <v>否</v>
      </c>
    </row>
    <row r="790" ht="18.75" hidden="1" spans="1:6">
      <c r="A790" s="490" t="s">
        <v>1466</v>
      </c>
      <c r="B790" s="312" t="s">
        <v>1467</v>
      </c>
      <c r="C790" s="491"/>
      <c r="D790" s="492"/>
      <c r="E790" s="493" t="e">
        <f t="shared" si="28"/>
        <v>#DIV/0!</v>
      </c>
      <c r="F790" s="288" t="str">
        <f t="shared" si="29"/>
        <v>否</v>
      </c>
    </row>
    <row r="791" ht="18.75" hidden="1" spans="1:6">
      <c r="A791" s="495">
        <v>2110901</v>
      </c>
      <c r="B791" s="511" t="s">
        <v>1468</v>
      </c>
      <c r="C791" s="499"/>
      <c r="D791" s="500"/>
      <c r="E791" s="493" t="e">
        <f t="shared" si="28"/>
        <v>#DIV/0!</v>
      </c>
      <c r="F791" s="288" t="str">
        <f t="shared" si="29"/>
        <v>否</v>
      </c>
    </row>
    <row r="792" ht="18.75" hidden="1" spans="1:6">
      <c r="A792" s="490" t="s">
        <v>1469</v>
      </c>
      <c r="B792" s="312" t="s">
        <v>1470</v>
      </c>
      <c r="C792" s="491"/>
      <c r="D792" s="492"/>
      <c r="E792" s="493" t="e">
        <f t="shared" si="28"/>
        <v>#DIV/0!</v>
      </c>
      <c r="F792" s="288" t="str">
        <f t="shared" si="29"/>
        <v>否</v>
      </c>
    </row>
    <row r="793" ht="18.75" hidden="1" spans="1:6">
      <c r="A793" s="495">
        <v>2111001</v>
      </c>
      <c r="B793" s="511" t="s">
        <v>1471</v>
      </c>
      <c r="C793" s="499"/>
      <c r="D793" s="500"/>
      <c r="E793" s="493" t="e">
        <f t="shared" si="28"/>
        <v>#DIV/0!</v>
      </c>
      <c r="F793" s="288" t="str">
        <f t="shared" si="29"/>
        <v>否</v>
      </c>
    </row>
    <row r="794" ht="18.75" spans="1:6">
      <c r="A794" s="490" t="s">
        <v>1472</v>
      </c>
      <c r="B794" s="312" t="s">
        <v>1473</v>
      </c>
      <c r="C794" s="491">
        <v>80</v>
      </c>
      <c r="D794" s="492"/>
      <c r="E794" s="493">
        <f t="shared" si="28"/>
        <v>-1</v>
      </c>
      <c r="F794" s="288" t="str">
        <f t="shared" si="29"/>
        <v>是</v>
      </c>
    </row>
    <row r="795" ht="18.75" spans="1:6">
      <c r="A795" s="495" t="s">
        <v>1474</v>
      </c>
      <c r="B795" s="316" t="s">
        <v>1475</v>
      </c>
      <c r="C795" s="499">
        <v>80</v>
      </c>
      <c r="D795" s="500"/>
      <c r="E795" s="498">
        <f t="shared" si="28"/>
        <v>-1</v>
      </c>
      <c r="F795" s="288" t="str">
        <f t="shared" si="29"/>
        <v>是</v>
      </c>
    </row>
    <row r="796" ht="18.75" hidden="1" spans="1:6">
      <c r="A796" s="495" t="s">
        <v>1476</v>
      </c>
      <c r="B796" s="316" t="s">
        <v>1477</v>
      </c>
      <c r="C796" s="499"/>
      <c r="D796" s="500"/>
      <c r="E796" s="493" t="e">
        <f t="shared" si="28"/>
        <v>#DIV/0!</v>
      </c>
      <c r="F796" s="288" t="str">
        <f t="shared" si="29"/>
        <v>否</v>
      </c>
    </row>
    <row r="797" ht="18.75" hidden="1" spans="1:6">
      <c r="A797" s="495" t="s">
        <v>1478</v>
      </c>
      <c r="B797" s="316" t="s">
        <v>1479</v>
      </c>
      <c r="C797" s="499"/>
      <c r="D797" s="500"/>
      <c r="E797" s="493" t="e">
        <f t="shared" si="28"/>
        <v>#DIV/0!</v>
      </c>
      <c r="F797" s="288" t="str">
        <f t="shared" si="29"/>
        <v>否</v>
      </c>
    </row>
    <row r="798" ht="18.75" hidden="1" spans="1:6">
      <c r="A798" s="495" t="s">
        <v>1480</v>
      </c>
      <c r="B798" s="316" t="s">
        <v>1481</v>
      </c>
      <c r="C798" s="491"/>
      <c r="D798" s="500"/>
      <c r="E798" s="493" t="e">
        <f t="shared" si="28"/>
        <v>#DIV/0!</v>
      </c>
      <c r="F798" s="288" t="str">
        <f t="shared" si="29"/>
        <v>否</v>
      </c>
    </row>
    <row r="799" ht="18.75" hidden="1" spans="1:6">
      <c r="A799" s="495" t="s">
        <v>1482</v>
      </c>
      <c r="B799" s="316" t="s">
        <v>1483</v>
      </c>
      <c r="C799" s="499"/>
      <c r="D799" s="500"/>
      <c r="E799" s="493" t="e">
        <f t="shared" si="28"/>
        <v>#DIV/0!</v>
      </c>
      <c r="F799" s="288" t="str">
        <f t="shared" si="29"/>
        <v>否</v>
      </c>
    </row>
    <row r="800" ht="18.75" hidden="1" spans="1:6">
      <c r="A800" s="490" t="s">
        <v>1484</v>
      </c>
      <c r="B800" s="312" t="s">
        <v>1485</v>
      </c>
      <c r="C800" s="499"/>
      <c r="D800" s="492"/>
      <c r="E800" s="493" t="e">
        <f t="shared" si="28"/>
        <v>#DIV/0!</v>
      </c>
      <c r="F800" s="288" t="str">
        <f t="shared" si="29"/>
        <v>否</v>
      </c>
    </row>
    <row r="801" ht="18.75" hidden="1" spans="1:6">
      <c r="A801" s="495" t="s">
        <v>1486</v>
      </c>
      <c r="B801" s="316" t="s">
        <v>1487</v>
      </c>
      <c r="C801" s="499"/>
      <c r="D801" s="500"/>
      <c r="E801" s="493" t="e">
        <f t="shared" si="28"/>
        <v>#DIV/0!</v>
      </c>
      <c r="F801" s="170" t="str">
        <f t="shared" si="29"/>
        <v>否</v>
      </c>
    </row>
    <row r="802" ht="18.75" hidden="1" spans="1:6">
      <c r="A802" s="495" t="s">
        <v>1488</v>
      </c>
      <c r="B802" s="316" t="s">
        <v>1489</v>
      </c>
      <c r="C802" s="491"/>
      <c r="D802" s="500"/>
      <c r="E802" s="493" t="e">
        <f t="shared" si="28"/>
        <v>#DIV/0!</v>
      </c>
      <c r="F802" s="170" t="str">
        <f t="shared" si="29"/>
        <v>否</v>
      </c>
    </row>
    <row r="803" ht="18.75" hidden="1" spans="1:6">
      <c r="A803" s="495" t="s">
        <v>1490</v>
      </c>
      <c r="B803" s="316" t="s">
        <v>1491</v>
      </c>
      <c r="C803" s="499"/>
      <c r="D803" s="500"/>
      <c r="E803" s="493" t="e">
        <f t="shared" si="28"/>
        <v>#DIV/0!</v>
      </c>
      <c r="F803" s="170" t="str">
        <f t="shared" si="29"/>
        <v>否</v>
      </c>
    </row>
    <row r="804" ht="18.75" hidden="1" spans="1:6">
      <c r="A804" s="490" t="s">
        <v>1492</v>
      </c>
      <c r="B804" s="312" t="s">
        <v>1493</v>
      </c>
      <c r="C804" s="499"/>
      <c r="D804" s="492"/>
      <c r="E804" s="493" t="e">
        <f t="shared" si="28"/>
        <v>#DIV/0!</v>
      </c>
      <c r="F804" s="288" t="str">
        <f t="shared" si="29"/>
        <v>否</v>
      </c>
    </row>
    <row r="805" ht="18.75" hidden="1" spans="1:6">
      <c r="A805" s="495" t="s">
        <v>1494</v>
      </c>
      <c r="B805" s="316" t="s">
        <v>142</v>
      </c>
      <c r="C805" s="499"/>
      <c r="D805" s="500"/>
      <c r="E805" s="493" t="e">
        <f t="shared" si="28"/>
        <v>#DIV/0!</v>
      </c>
      <c r="F805" s="288" t="str">
        <f t="shared" si="29"/>
        <v>否</v>
      </c>
    </row>
    <row r="806" ht="18.75" hidden="1" spans="1:6">
      <c r="A806" s="495" t="s">
        <v>1495</v>
      </c>
      <c r="B806" s="316" t="s">
        <v>144</v>
      </c>
      <c r="C806" s="499"/>
      <c r="D806" s="500"/>
      <c r="E806" s="493" t="e">
        <f t="shared" si="28"/>
        <v>#DIV/0!</v>
      </c>
      <c r="F806" s="288" t="str">
        <f t="shared" si="29"/>
        <v>否</v>
      </c>
    </row>
    <row r="807" ht="18.75" hidden="1" spans="1:6">
      <c r="A807" s="495" t="s">
        <v>1496</v>
      </c>
      <c r="B807" s="316" t="s">
        <v>146</v>
      </c>
      <c r="C807" s="499"/>
      <c r="D807" s="500"/>
      <c r="E807" s="493" t="e">
        <f t="shared" si="28"/>
        <v>#DIV/0!</v>
      </c>
      <c r="F807" s="288" t="str">
        <f t="shared" si="29"/>
        <v>否</v>
      </c>
    </row>
    <row r="808" ht="18.75" hidden="1" spans="1:6">
      <c r="A808" s="495" t="s">
        <v>1497</v>
      </c>
      <c r="B808" s="316" t="s">
        <v>1498</v>
      </c>
      <c r="C808" s="499"/>
      <c r="D808" s="500"/>
      <c r="E808" s="493" t="e">
        <f t="shared" si="28"/>
        <v>#DIV/0!</v>
      </c>
      <c r="F808" s="288" t="str">
        <f t="shared" si="29"/>
        <v>否</v>
      </c>
    </row>
    <row r="809" ht="18.75" hidden="1" spans="1:6">
      <c r="A809" s="495" t="s">
        <v>1499</v>
      </c>
      <c r="B809" s="316" t="s">
        <v>1500</v>
      </c>
      <c r="C809" s="496"/>
      <c r="D809" s="500"/>
      <c r="E809" s="493" t="e">
        <f t="shared" si="28"/>
        <v>#DIV/0!</v>
      </c>
      <c r="F809" s="288" t="str">
        <f t="shared" si="29"/>
        <v>否</v>
      </c>
    </row>
    <row r="810" ht="18.75" hidden="1" spans="1:6">
      <c r="A810" s="495" t="s">
        <v>1501</v>
      </c>
      <c r="B810" s="316" t="s">
        <v>1502</v>
      </c>
      <c r="C810" s="499"/>
      <c r="D810" s="500"/>
      <c r="E810" s="493" t="e">
        <f t="shared" si="28"/>
        <v>#DIV/0!</v>
      </c>
      <c r="F810" s="288" t="str">
        <f t="shared" si="29"/>
        <v>否</v>
      </c>
    </row>
    <row r="811" ht="18.75" hidden="1" spans="1:6">
      <c r="A811" s="495" t="s">
        <v>1503</v>
      </c>
      <c r="B811" s="316" t="s">
        <v>1504</v>
      </c>
      <c r="C811" s="499"/>
      <c r="D811" s="497"/>
      <c r="E811" s="493" t="e">
        <f t="shared" si="28"/>
        <v>#DIV/0!</v>
      </c>
      <c r="F811" s="288" t="str">
        <f t="shared" si="29"/>
        <v>否</v>
      </c>
    </row>
    <row r="812" ht="18.75" hidden="1" spans="1:6">
      <c r="A812" s="495" t="s">
        <v>1505</v>
      </c>
      <c r="B812" s="316" t="s">
        <v>1506</v>
      </c>
      <c r="C812" s="499"/>
      <c r="D812" s="500"/>
      <c r="E812" s="493" t="e">
        <f t="shared" si="28"/>
        <v>#DIV/0!</v>
      </c>
      <c r="F812" s="288" t="str">
        <f t="shared" si="29"/>
        <v>否</v>
      </c>
    </row>
    <row r="813" ht="18.75" hidden="1" spans="1:6">
      <c r="A813" s="495" t="s">
        <v>1507</v>
      </c>
      <c r="B813" s="316" t="s">
        <v>1508</v>
      </c>
      <c r="C813" s="499"/>
      <c r="D813" s="500"/>
      <c r="E813" s="493" t="e">
        <f t="shared" si="28"/>
        <v>#DIV/0!</v>
      </c>
      <c r="F813" s="288" t="str">
        <f t="shared" si="29"/>
        <v>否</v>
      </c>
    </row>
    <row r="814" ht="18.75" hidden="1" spans="1:6">
      <c r="A814" s="495" t="s">
        <v>1509</v>
      </c>
      <c r="B814" s="316" t="s">
        <v>1510</v>
      </c>
      <c r="C814" s="499"/>
      <c r="D814" s="500"/>
      <c r="E814" s="493" t="e">
        <f t="shared" si="28"/>
        <v>#DIV/0!</v>
      </c>
      <c r="F814" s="288" t="str">
        <f t="shared" si="29"/>
        <v>否</v>
      </c>
    </row>
    <row r="815" ht="18.75" hidden="1" spans="1:6">
      <c r="A815" s="495" t="s">
        <v>1511</v>
      </c>
      <c r="B815" s="316" t="s">
        <v>243</v>
      </c>
      <c r="C815" s="499"/>
      <c r="D815" s="500"/>
      <c r="E815" s="493" t="e">
        <f t="shared" si="28"/>
        <v>#DIV/0!</v>
      </c>
      <c r="F815" s="288" t="str">
        <f t="shared" si="29"/>
        <v>否</v>
      </c>
    </row>
    <row r="816" ht="18.75" hidden="1" spans="1:6">
      <c r="A816" s="495" t="s">
        <v>1512</v>
      </c>
      <c r="B816" s="316" t="s">
        <v>1513</v>
      </c>
      <c r="C816" s="499"/>
      <c r="D816" s="500"/>
      <c r="E816" s="493" t="e">
        <f t="shared" si="28"/>
        <v>#DIV/0!</v>
      </c>
      <c r="F816" s="288" t="str">
        <f t="shared" si="29"/>
        <v>否</v>
      </c>
    </row>
    <row r="817" ht="18.75" hidden="1" spans="1:6">
      <c r="A817" s="495" t="s">
        <v>1514</v>
      </c>
      <c r="B817" s="316" t="s">
        <v>160</v>
      </c>
      <c r="C817" s="491"/>
      <c r="D817" s="500"/>
      <c r="E817" s="493" t="e">
        <f t="shared" si="28"/>
        <v>#DIV/0!</v>
      </c>
      <c r="F817" s="288" t="str">
        <f t="shared" si="29"/>
        <v>否</v>
      </c>
    </row>
    <row r="818" ht="18.75" hidden="1" spans="1:6">
      <c r="A818" s="495" t="s">
        <v>1515</v>
      </c>
      <c r="B818" s="316" t="s">
        <v>1516</v>
      </c>
      <c r="C818" s="497"/>
      <c r="D818" s="500"/>
      <c r="E818" s="493" t="e">
        <f t="shared" si="28"/>
        <v>#DIV/0!</v>
      </c>
      <c r="F818" s="288" t="str">
        <f t="shared" si="29"/>
        <v>否</v>
      </c>
    </row>
    <row r="819" ht="18.75" hidden="1" spans="1:6">
      <c r="A819" s="490" t="s">
        <v>1517</v>
      </c>
      <c r="B819" s="312" t="s">
        <v>1518</v>
      </c>
      <c r="C819" s="499"/>
      <c r="D819" s="492"/>
      <c r="E819" s="493" t="e">
        <f t="shared" si="28"/>
        <v>#DIV/0!</v>
      </c>
      <c r="F819" s="288" t="str">
        <f t="shared" si="29"/>
        <v>否</v>
      </c>
    </row>
    <row r="820" ht="18.75" hidden="1" spans="1:6">
      <c r="A820" s="495" t="s">
        <v>1519</v>
      </c>
      <c r="B820" s="316" t="s">
        <v>1520</v>
      </c>
      <c r="C820" s="491"/>
      <c r="D820" s="497"/>
      <c r="E820" s="493" t="e">
        <f t="shared" si="28"/>
        <v>#DIV/0!</v>
      </c>
      <c r="F820" s="170" t="str">
        <f t="shared" si="29"/>
        <v>否</v>
      </c>
    </row>
    <row r="821" ht="18.75" spans="1:6">
      <c r="A821" s="490" t="s">
        <v>91</v>
      </c>
      <c r="B821" s="312" t="s">
        <v>92</v>
      </c>
      <c r="C821" s="509">
        <v>6524</v>
      </c>
      <c r="D821" s="492">
        <v>7714</v>
      </c>
      <c r="E821" s="493">
        <f t="shared" si="28"/>
        <v>0.182403433476395</v>
      </c>
      <c r="F821" s="288" t="str">
        <f t="shared" si="29"/>
        <v>是</v>
      </c>
    </row>
    <row r="822" ht="18.75" spans="1:6">
      <c r="A822" s="490" t="s">
        <v>1521</v>
      </c>
      <c r="B822" s="312" t="s">
        <v>1522</v>
      </c>
      <c r="C822" s="509">
        <v>1609</v>
      </c>
      <c r="D822" s="492">
        <v>1722</v>
      </c>
      <c r="E822" s="493">
        <f t="shared" si="28"/>
        <v>0.0702299564947172</v>
      </c>
      <c r="F822" s="288" t="str">
        <f t="shared" si="29"/>
        <v>是</v>
      </c>
    </row>
    <row r="823" ht="18.75" spans="1:6">
      <c r="A823" s="495" t="s">
        <v>1523</v>
      </c>
      <c r="B823" s="316" t="s">
        <v>142</v>
      </c>
      <c r="C823" s="499">
        <v>1489</v>
      </c>
      <c r="D823" s="497">
        <v>1710</v>
      </c>
      <c r="E823" s="498">
        <f t="shared" si="28"/>
        <v>0.148421759570181</v>
      </c>
      <c r="F823" s="288" t="str">
        <f t="shared" si="29"/>
        <v>是</v>
      </c>
    </row>
    <row r="824" ht="18.75" spans="1:6">
      <c r="A824" s="495" t="s">
        <v>1524</v>
      </c>
      <c r="B824" s="316" t="s">
        <v>144</v>
      </c>
      <c r="C824" s="499">
        <v>120</v>
      </c>
      <c r="D824" s="497">
        <v>12</v>
      </c>
      <c r="E824" s="498">
        <f t="shared" si="28"/>
        <v>-0.9</v>
      </c>
      <c r="F824" s="288" t="str">
        <f t="shared" si="29"/>
        <v>是</v>
      </c>
    </row>
    <row r="825" ht="18.75" hidden="1" spans="1:6">
      <c r="A825" s="495" t="s">
        <v>1525</v>
      </c>
      <c r="B825" s="316" t="s">
        <v>146</v>
      </c>
      <c r="C825" s="499"/>
      <c r="D825" s="500"/>
      <c r="E825" s="493" t="e">
        <f t="shared" si="28"/>
        <v>#DIV/0!</v>
      </c>
      <c r="F825" s="288" t="str">
        <f t="shared" si="29"/>
        <v>否</v>
      </c>
    </row>
    <row r="826" ht="18.75" hidden="1" spans="1:6">
      <c r="A826" s="495" t="s">
        <v>1526</v>
      </c>
      <c r="B826" s="316" t="s">
        <v>1527</v>
      </c>
      <c r="C826" s="499"/>
      <c r="D826" s="500"/>
      <c r="E826" s="493" t="e">
        <f t="shared" si="28"/>
        <v>#DIV/0!</v>
      </c>
      <c r="F826" s="288" t="str">
        <f t="shared" si="29"/>
        <v>否</v>
      </c>
    </row>
    <row r="827" ht="18.75" hidden="1" spans="1:6">
      <c r="A827" s="495" t="s">
        <v>1528</v>
      </c>
      <c r="B827" s="316" t="s">
        <v>1529</v>
      </c>
      <c r="C827" s="499"/>
      <c r="D827" s="500"/>
      <c r="E827" s="493" t="e">
        <f t="shared" si="28"/>
        <v>#DIV/0!</v>
      </c>
      <c r="F827" s="288" t="str">
        <f t="shared" si="29"/>
        <v>否</v>
      </c>
    </row>
    <row r="828" ht="18.75" hidden="1" spans="1:6">
      <c r="A828" s="495" t="s">
        <v>1530</v>
      </c>
      <c r="B828" s="316" t="s">
        <v>1531</v>
      </c>
      <c r="C828" s="499"/>
      <c r="D828" s="500"/>
      <c r="E828" s="493" t="e">
        <f t="shared" si="28"/>
        <v>#DIV/0!</v>
      </c>
      <c r="F828" s="288" t="str">
        <f t="shared" si="29"/>
        <v>否</v>
      </c>
    </row>
    <row r="829" ht="18.75" hidden="1" spans="1:6">
      <c r="A829" s="495" t="s">
        <v>1532</v>
      </c>
      <c r="B829" s="316" t="s">
        <v>1533</v>
      </c>
      <c r="C829" s="499"/>
      <c r="D829" s="500"/>
      <c r="E829" s="493" t="e">
        <f t="shared" si="28"/>
        <v>#DIV/0!</v>
      </c>
      <c r="F829" s="288" t="str">
        <f t="shared" si="29"/>
        <v>否</v>
      </c>
    </row>
    <row r="830" ht="18.75" hidden="1" spans="1:6">
      <c r="A830" s="495" t="s">
        <v>1534</v>
      </c>
      <c r="B830" s="316" t="s">
        <v>1535</v>
      </c>
      <c r="C830" s="499"/>
      <c r="D830" s="500"/>
      <c r="E830" s="493" t="e">
        <f t="shared" si="28"/>
        <v>#DIV/0!</v>
      </c>
      <c r="F830" s="288" t="str">
        <f t="shared" si="29"/>
        <v>否</v>
      </c>
    </row>
    <row r="831" ht="18.75" hidden="1" spans="1:6">
      <c r="A831" s="495" t="s">
        <v>1536</v>
      </c>
      <c r="B831" s="316" t="s">
        <v>1537</v>
      </c>
      <c r="C831" s="491"/>
      <c r="D831" s="500"/>
      <c r="E831" s="493" t="e">
        <f t="shared" si="28"/>
        <v>#DIV/0!</v>
      </c>
      <c r="F831" s="288" t="str">
        <f t="shared" si="29"/>
        <v>否</v>
      </c>
    </row>
    <row r="832" ht="18.75" hidden="1" spans="1:6">
      <c r="A832" s="495" t="s">
        <v>1538</v>
      </c>
      <c r="B832" s="316" t="s">
        <v>1539</v>
      </c>
      <c r="C832" s="499"/>
      <c r="D832" s="500"/>
      <c r="E832" s="493" t="e">
        <f t="shared" si="28"/>
        <v>#DIV/0!</v>
      </c>
      <c r="F832" s="288" t="str">
        <f t="shared" si="29"/>
        <v>否</v>
      </c>
    </row>
    <row r="833" ht="18.75" hidden="1" spans="1:6">
      <c r="A833" s="490" t="s">
        <v>1540</v>
      </c>
      <c r="B833" s="312" t="s">
        <v>1541</v>
      </c>
      <c r="C833" s="491"/>
      <c r="D833" s="492"/>
      <c r="E833" s="493" t="e">
        <f t="shared" si="28"/>
        <v>#DIV/0!</v>
      </c>
      <c r="F833" s="288" t="str">
        <f t="shared" si="29"/>
        <v>否</v>
      </c>
    </row>
    <row r="834" ht="18.75" hidden="1" spans="1:6">
      <c r="A834" s="495">
        <v>2120201</v>
      </c>
      <c r="B834" s="511" t="s">
        <v>1542</v>
      </c>
      <c r="C834" s="496"/>
      <c r="D834" s="500"/>
      <c r="E834" s="493" t="e">
        <f t="shared" si="28"/>
        <v>#DIV/0!</v>
      </c>
      <c r="F834" s="288" t="str">
        <f t="shared" si="29"/>
        <v>否</v>
      </c>
    </row>
    <row r="835" ht="18.75" spans="1:6">
      <c r="A835" s="490" t="s">
        <v>1543</v>
      </c>
      <c r="B835" s="312" t="s">
        <v>1544</v>
      </c>
      <c r="C835" s="491">
        <v>3622</v>
      </c>
      <c r="D835" s="492">
        <v>4830</v>
      </c>
      <c r="E835" s="493">
        <f t="shared" ref="E835:E898" si="30">(D835-C835)/C835</f>
        <v>0.333517393705135</v>
      </c>
      <c r="F835" s="288" t="str">
        <f t="shared" ref="F835:F843" si="31">IF(LEN(A835)=3,"是",IF(B835&lt;&gt;"",IF(SUM(C835:D835)&lt;&gt;0,"是","否"),"是"))</f>
        <v>是</v>
      </c>
    </row>
    <row r="836" ht="18.75" spans="1:6">
      <c r="A836" s="495" t="s">
        <v>1545</v>
      </c>
      <c r="B836" s="316" t="s">
        <v>1546</v>
      </c>
      <c r="C836" s="499">
        <v>3622</v>
      </c>
      <c r="D836" s="497">
        <v>4830</v>
      </c>
      <c r="E836" s="498">
        <f t="shared" si="30"/>
        <v>0.333517393705135</v>
      </c>
      <c r="F836" s="288" t="str">
        <f t="shared" si="31"/>
        <v>是</v>
      </c>
    </row>
    <row r="837" ht="18.75" hidden="1" spans="1:6">
      <c r="A837" s="495" t="s">
        <v>1547</v>
      </c>
      <c r="B837" s="316" t="s">
        <v>1548</v>
      </c>
      <c r="C837" s="499"/>
      <c r="D837" s="500"/>
      <c r="E837" s="493" t="e">
        <f t="shared" si="30"/>
        <v>#DIV/0!</v>
      </c>
      <c r="F837" s="288" t="str">
        <f t="shared" si="31"/>
        <v>否</v>
      </c>
    </row>
    <row r="838" ht="18.75" spans="1:6">
      <c r="A838" s="490" t="s">
        <v>1549</v>
      </c>
      <c r="B838" s="312" t="s">
        <v>1550</v>
      </c>
      <c r="C838" s="491">
        <v>1082</v>
      </c>
      <c r="D838" s="492">
        <v>1162</v>
      </c>
      <c r="E838" s="493">
        <f t="shared" si="30"/>
        <v>0.0739371534195934</v>
      </c>
      <c r="F838" s="288" t="str">
        <f t="shared" si="31"/>
        <v>是</v>
      </c>
    </row>
    <row r="839" ht="18.75" spans="1:6">
      <c r="A839" s="495">
        <v>2120501</v>
      </c>
      <c r="B839" s="511" t="s">
        <v>1551</v>
      </c>
      <c r="C839" s="499">
        <v>1082</v>
      </c>
      <c r="D839" s="500">
        <v>1162</v>
      </c>
      <c r="E839" s="498">
        <f t="shared" si="30"/>
        <v>0.0739371534195934</v>
      </c>
      <c r="F839" s="288" t="str">
        <f t="shared" si="31"/>
        <v>是</v>
      </c>
    </row>
    <row r="840" ht="18.75" hidden="1" spans="1:6">
      <c r="A840" s="490" t="s">
        <v>1552</v>
      </c>
      <c r="B840" s="312" t="s">
        <v>1553</v>
      </c>
      <c r="C840" s="491"/>
      <c r="D840" s="492"/>
      <c r="E840" s="493" t="e">
        <f t="shared" si="30"/>
        <v>#DIV/0!</v>
      </c>
      <c r="F840" s="288" t="str">
        <f t="shared" si="31"/>
        <v>否</v>
      </c>
    </row>
    <row r="841" ht="18.75" hidden="1" spans="1:6">
      <c r="A841" s="495">
        <v>2120601</v>
      </c>
      <c r="B841" s="511" t="s">
        <v>1554</v>
      </c>
      <c r="C841" s="496"/>
      <c r="D841" s="500"/>
      <c r="E841" s="493" t="e">
        <f t="shared" si="30"/>
        <v>#DIV/0!</v>
      </c>
      <c r="F841" s="288" t="str">
        <f t="shared" si="31"/>
        <v>否</v>
      </c>
    </row>
    <row r="842" ht="18.75" spans="1:6">
      <c r="A842" s="490" t="s">
        <v>1555</v>
      </c>
      <c r="B842" s="312" t="s">
        <v>1556</v>
      </c>
      <c r="C842" s="507">
        <v>211</v>
      </c>
      <c r="D842" s="492"/>
      <c r="E842" s="493">
        <f t="shared" si="30"/>
        <v>-1</v>
      </c>
      <c r="F842" s="288" t="str">
        <f t="shared" si="31"/>
        <v>是</v>
      </c>
    </row>
    <row r="843" ht="18.75" spans="1:6">
      <c r="A843" s="495">
        <v>2129999</v>
      </c>
      <c r="B843" s="511" t="s">
        <v>1557</v>
      </c>
      <c r="C843" s="499">
        <v>211</v>
      </c>
      <c r="D843" s="497"/>
      <c r="E843" s="498">
        <f t="shared" si="30"/>
        <v>-1</v>
      </c>
      <c r="F843" s="288" t="str">
        <f t="shared" si="31"/>
        <v>是</v>
      </c>
    </row>
    <row r="844" ht="27" customHeight="1" spans="1:6">
      <c r="A844" s="490" t="s">
        <v>93</v>
      </c>
      <c r="B844" s="312" t="s">
        <v>94</v>
      </c>
      <c r="C844" s="509">
        <v>59906</v>
      </c>
      <c r="D844" s="492">
        <v>71341</v>
      </c>
      <c r="E844" s="493">
        <f t="shared" si="30"/>
        <v>0.190882382399092</v>
      </c>
      <c r="F844" s="288" t="str">
        <f t="shared" ref="F844:F896" si="32">IF(LEN(A844)=3,"是",IF(B844&lt;&gt;"",IF(SUM(C844:D844)&lt;&gt;0,"是","否"),"是"))</f>
        <v>是</v>
      </c>
    </row>
    <row r="845" ht="18.75" spans="1:6">
      <c r="A845" s="490" t="s">
        <v>1558</v>
      </c>
      <c r="B845" s="312" t="s">
        <v>1559</v>
      </c>
      <c r="C845" s="509">
        <v>17168</v>
      </c>
      <c r="D845" s="492">
        <v>19853</v>
      </c>
      <c r="E845" s="493">
        <f t="shared" si="30"/>
        <v>0.156395619757689</v>
      </c>
      <c r="F845" s="288" t="str">
        <f t="shared" si="32"/>
        <v>是</v>
      </c>
    </row>
    <row r="846" ht="18.75" spans="1:6">
      <c r="A846" s="495" t="s">
        <v>1560</v>
      </c>
      <c r="B846" s="316" t="s">
        <v>142</v>
      </c>
      <c r="C846" s="500">
        <v>432</v>
      </c>
      <c r="D846" s="497">
        <v>373</v>
      </c>
      <c r="E846" s="498">
        <f t="shared" si="30"/>
        <v>-0.136574074074074</v>
      </c>
      <c r="F846" s="288" t="str">
        <f t="shared" si="32"/>
        <v>是</v>
      </c>
    </row>
    <row r="847" ht="18.75" spans="1:6">
      <c r="A847" s="495" t="s">
        <v>1561</v>
      </c>
      <c r="B847" s="316" t="s">
        <v>144</v>
      </c>
      <c r="C847" s="497">
        <v>30</v>
      </c>
      <c r="D847" s="497">
        <v>128</v>
      </c>
      <c r="E847" s="498">
        <f t="shared" si="30"/>
        <v>3.26666666666667</v>
      </c>
      <c r="F847" s="288" t="str">
        <f t="shared" si="32"/>
        <v>是</v>
      </c>
    </row>
    <row r="848" ht="18.75" hidden="1" spans="1:6">
      <c r="A848" s="495" t="s">
        <v>1562</v>
      </c>
      <c r="B848" s="316" t="s">
        <v>146</v>
      </c>
      <c r="C848" s="500"/>
      <c r="D848" s="500">
        <v>0</v>
      </c>
      <c r="E848" s="493" t="e">
        <f t="shared" si="30"/>
        <v>#DIV/0!</v>
      </c>
      <c r="F848" s="288" t="str">
        <f t="shared" si="32"/>
        <v>否</v>
      </c>
    </row>
    <row r="849" ht="18.75" spans="1:6">
      <c r="A849" s="495" t="s">
        <v>1563</v>
      </c>
      <c r="B849" s="316" t="s">
        <v>160</v>
      </c>
      <c r="C849" s="497">
        <v>2894</v>
      </c>
      <c r="D849" s="497">
        <v>2872</v>
      </c>
      <c r="E849" s="498">
        <f t="shared" si="30"/>
        <v>-0.00760193503800968</v>
      </c>
      <c r="F849" s="288" t="str">
        <f t="shared" si="32"/>
        <v>是</v>
      </c>
    </row>
    <row r="850" ht="18.75" hidden="1" spans="1:6">
      <c r="A850" s="495" t="s">
        <v>1564</v>
      </c>
      <c r="B850" s="316" t="s">
        <v>1565</v>
      </c>
      <c r="C850" s="497"/>
      <c r="D850" s="500">
        <v>0</v>
      </c>
      <c r="E850" s="493" t="e">
        <f t="shared" si="30"/>
        <v>#DIV/0!</v>
      </c>
      <c r="F850" s="288" t="str">
        <f t="shared" si="32"/>
        <v>否</v>
      </c>
    </row>
    <row r="851" ht="18.75" spans="1:6">
      <c r="A851" s="495" t="s">
        <v>1566</v>
      </c>
      <c r="B851" s="316" t="s">
        <v>1567</v>
      </c>
      <c r="C851" s="500">
        <v>619</v>
      </c>
      <c r="D851" s="497">
        <v>1313</v>
      </c>
      <c r="E851" s="498">
        <f t="shared" si="30"/>
        <v>1.12116316639742</v>
      </c>
      <c r="F851" s="288" t="str">
        <f t="shared" si="32"/>
        <v>是</v>
      </c>
    </row>
    <row r="852" ht="18.75" spans="1:6">
      <c r="A852" s="495" t="s">
        <v>1568</v>
      </c>
      <c r="B852" s="316" t="s">
        <v>1569</v>
      </c>
      <c r="C852" s="500">
        <v>361</v>
      </c>
      <c r="D852" s="497">
        <v>243</v>
      </c>
      <c r="E852" s="498">
        <f t="shared" si="30"/>
        <v>-0.326869806094183</v>
      </c>
      <c r="F852" s="288" t="str">
        <f t="shared" si="32"/>
        <v>是</v>
      </c>
    </row>
    <row r="853" ht="18.75" spans="1:6">
      <c r="A853" s="495" t="s">
        <v>1570</v>
      </c>
      <c r="B853" s="316" t="s">
        <v>1571</v>
      </c>
      <c r="C853" s="499">
        <v>11</v>
      </c>
      <c r="D853" s="500"/>
      <c r="E853" s="498">
        <f t="shared" si="30"/>
        <v>-1</v>
      </c>
      <c r="F853" s="288" t="str">
        <f t="shared" si="32"/>
        <v>是</v>
      </c>
    </row>
    <row r="854" ht="18.75" hidden="1" spans="1:6">
      <c r="A854" s="495" t="s">
        <v>1572</v>
      </c>
      <c r="B854" s="316" t="s">
        <v>1573</v>
      </c>
      <c r="C854" s="499"/>
      <c r="D854" s="500"/>
      <c r="E854" s="493" t="e">
        <f t="shared" si="30"/>
        <v>#DIV/0!</v>
      </c>
      <c r="F854" s="288" t="str">
        <f t="shared" si="32"/>
        <v>否</v>
      </c>
    </row>
    <row r="855" ht="18.75" spans="1:6">
      <c r="A855" s="495" t="s">
        <v>1574</v>
      </c>
      <c r="B855" s="316" t="s">
        <v>1575</v>
      </c>
      <c r="C855" s="499">
        <v>31</v>
      </c>
      <c r="D855" s="500"/>
      <c r="E855" s="498">
        <f t="shared" si="30"/>
        <v>-1</v>
      </c>
      <c r="F855" s="288" t="str">
        <f t="shared" si="32"/>
        <v>是</v>
      </c>
    </row>
    <row r="856" ht="18.75" spans="1:6">
      <c r="A856" s="495" t="s">
        <v>1576</v>
      </c>
      <c r="B856" s="316" t="s">
        <v>1577</v>
      </c>
      <c r="C856" s="499">
        <v>15</v>
      </c>
      <c r="D856" s="500"/>
      <c r="E856" s="498">
        <f t="shared" si="30"/>
        <v>-1</v>
      </c>
      <c r="F856" s="288" t="str">
        <f t="shared" si="32"/>
        <v>是</v>
      </c>
    </row>
    <row r="857" ht="18.75" hidden="1" spans="1:6">
      <c r="A857" s="495" t="s">
        <v>1578</v>
      </c>
      <c r="B857" s="316" t="s">
        <v>1579</v>
      </c>
      <c r="C857" s="499"/>
      <c r="D857" s="500"/>
      <c r="E857" s="493" t="e">
        <f t="shared" si="30"/>
        <v>#DIV/0!</v>
      </c>
      <c r="F857" s="288" t="str">
        <f t="shared" si="32"/>
        <v>否</v>
      </c>
    </row>
    <row r="858" ht="18.75" spans="1:6">
      <c r="A858" s="495" t="s">
        <v>1580</v>
      </c>
      <c r="B858" s="316" t="s">
        <v>1581</v>
      </c>
      <c r="C858" s="499">
        <v>44</v>
      </c>
      <c r="D858" s="500">
        <v>221</v>
      </c>
      <c r="E858" s="498">
        <f t="shared" si="30"/>
        <v>4.02272727272727</v>
      </c>
      <c r="F858" s="288" t="str">
        <f t="shared" si="32"/>
        <v>是</v>
      </c>
    </row>
    <row r="859" ht="18.75" spans="1:6">
      <c r="A859" s="495" t="s">
        <v>1582</v>
      </c>
      <c r="B859" s="316" t="s">
        <v>1583</v>
      </c>
      <c r="C859" s="496"/>
      <c r="D859" s="500">
        <v>2840</v>
      </c>
      <c r="E859" s="498"/>
      <c r="F859" s="288" t="str">
        <f t="shared" si="32"/>
        <v>是</v>
      </c>
    </row>
    <row r="860" ht="18.75" hidden="1" spans="1:6">
      <c r="A860" s="495" t="s">
        <v>1584</v>
      </c>
      <c r="B860" s="316" t="s">
        <v>1585</v>
      </c>
      <c r="C860" s="499"/>
      <c r="D860" s="500"/>
      <c r="E860" s="493" t="e">
        <f t="shared" si="30"/>
        <v>#DIV/0!</v>
      </c>
      <c r="F860" s="288" t="str">
        <f t="shared" si="32"/>
        <v>否</v>
      </c>
    </row>
    <row r="861" ht="18.75" spans="1:6">
      <c r="A861" s="495" t="s">
        <v>1586</v>
      </c>
      <c r="B861" s="316" t="s">
        <v>1587</v>
      </c>
      <c r="C861" s="499">
        <v>6153</v>
      </c>
      <c r="D861" s="497">
        <v>1547</v>
      </c>
      <c r="E861" s="498">
        <f t="shared" si="30"/>
        <v>-0.748577929465301</v>
      </c>
      <c r="F861" s="288" t="str">
        <f t="shared" si="32"/>
        <v>是</v>
      </c>
    </row>
    <row r="862" ht="18.75" spans="1:6">
      <c r="A862" s="495" t="s">
        <v>1588</v>
      </c>
      <c r="B862" s="316" t="s">
        <v>1589</v>
      </c>
      <c r="C862" s="496">
        <v>337</v>
      </c>
      <c r="D862" s="500">
        <v>400</v>
      </c>
      <c r="E862" s="498">
        <f t="shared" si="30"/>
        <v>0.186943620178042</v>
      </c>
      <c r="F862" s="288" t="str">
        <f t="shared" si="32"/>
        <v>是</v>
      </c>
    </row>
    <row r="863" ht="18.75" hidden="1" spans="1:6">
      <c r="A863" s="495" t="s">
        <v>1590</v>
      </c>
      <c r="B863" s="316" t="s">
        <v>1591</v>
      </c>
      <c r="C863" s="496"/>
      <c r="D863" s="500"/>
      <c r="E863" s="493" t="e">
        <f t="shared" si="30"/>
        <v>#DIV/0!</v>
      </c>
      <c r="F863" s="288" t="str">
        <f t="shared" si="32"/>
        <v>否</v>
      </c>
    </row>
    <row r="864" ht="18.75" spans="1:6">
      <c r="A864" s="495" t="s">
        <v>1592</v>
      </c>
      <c r="B864" s="316" t="s">
        <v>1593</v>
      </c>
      <c r="C864" s="499">
        <v>707</v>
      </c>
      <c r="D864" s="497">
        <v>1039</v>
      </c>
      <c r="E864" s="498">
        <f t="shared" si="30"/>
        <v>0.46958981612447</v>
      </c>
      <c r="F864" s="288" t="str">
        <f t="shared" si="32"/>
        <v>是</v>
      </c>
    </row>
    <row r="865" ht="18.75" spans="1:6">
      <c r="A865" s="495" t="s">
        <v>1594</v>
      </c>
      <c r="B865" s="316" t="s">
        <v>1595</v>
      </c>
      <c r="C865" s="496">
        <v>1709</v>
      </c>
      <c r="D865" s="497">
        <v>1937</v>
      </c>
      <c r="E865" s="498">
        <f t="shared" si="30"/>
        <v>0.133411351667642</v>
      </c>
      <c r="F865" s="288" t="str">
        <f t="shared" si="32"/>
        <v>是</v>
      </c>
    </row>
    <row r="866" ht="18.75" spans="1:6">
      <c r="A866" s="495" t="s">
        <v>1596</v>
      </c>
      <c r="B866" s="316" t="s">
        <v>1597</v>
      </c>
      <c r="C866" s="499">
        <v>500</v>
      </c>
      <c r="D866" s="500"/>
      <c r="E866" s="498">
        <f t="shared" si="30"/>
        <v>-1</v>
      </c>
      <c r="F866" s="288" t="str">
        <f t="shared" si="32"/>
        <v>是</v>
      </c>
    </row>
    <row r="867" ht="18.75" spans="1:6">
      <c r="A867" s="495" t="s">
        <v>1598</v>
      </c>
      <c r="B867" s="316" t="s">
        <v>1599</v>
      </c>
      <c r="C867" s="497">
        <v>36</v>
      </c>
      <c r="D867" s="497"/>
      <c r="E867" s="498">
        <f t="shared" si="30"/>
        <v>-1</v>
      </c>
      <c r="F867" s="288" t="str">
        <f t="shared" si="32"/>
        <v>是</v>
      </c>
    </row>
    <row r="868" ht="18.75" hidden="1" spans="1:6">
      <c r="A868" s="495" t="s">
        <v>1600</v>
      </c>
      <c r="B868" s="316" t="s">
        <v>1601</v>
      </c>
      <c r="C868" s="499"/>
      <c r="D868" s="500"/>
      <c r="E868" s="493" t="e">
        <f t="shared" si="30"/>
        <v>#DIV/0!</v>
      </c>
      <c r="F868" s="288" t="str">
        <f t="shared" si="32"/>
        <v>否</v>
      </c>
    </row>
    <row r="869" ht="18.75" spans="1:6">
      <c r="A869" s="495" t="s">
        <v>1602</v>
      </c>
      <c r="B869" s="316" t="s">
        <v>1603</v>
      </c>
      <c r="C869" s="499">
        <v>3289</v>
      </c>
      <c r="D869" s="497">
        <v>6940</v>
      </c>
      <c r="E869" s="498">
        <f t="shared" si="30"/>
        <v>1.11006384919428</v>
      </c>
      <c r="F869" s="288" t="str">
        <f t="shared" si="32"/>
        <v>是</v>
      </c>
    </row>
    <row r="870" ht="18.75" hidden="1" spans="1:6">
      <c r="A870" s="495" t="s">
        <v>1604</v>
      </c>
      <c r="B870" s="316" t="s">
        <v>1605</v>
      </c>
      <c r="C870" s="497"/>
      <c r="D870" s="500"/>
      <c r="E870" s="493" t="e">
        <f t="shared" si="30"/>
        <v>#DIV/0!</v>
      </c>
      <c r="F870" s="288" t="str">
        <f t="shared" si="32"/>
        <v>否</v>
      </c>
    </row>
    <row r="871" ht="18.75" spans="1:6">
      <c r="A871" s="490" t="s">
        <v>1606</v>
      </c>
      <c r="B871" s="312" t="s">
        <v>1607</v>
      </c>
      <c r="C871" s="508">
        <v>7365</v>
      </c>
      <c r="D871" s="492">
        <v>8852</v>
      </c>
      <c r="E871" s="493">
        <f t="shared" si="30"/>
        <v>0.201900882552614</v>
      </c>
      <c r="F871" s="288" t="str">
        <f t="shared" si="32"/>
        <v>是</v>
      </c>
    </row>
    <row r="872" ht="18.75" spans="1:6">
      <c r="A872" s="495" t="s">
        <v>1608</v>
      </c>
      <c r="B872" s="316" t="s">
        <v>142</v>
      </c>
      <c r="C872" s="499">
        <v>760</v>
      </c>
      <c r="D872" s="497">
        <v>628</v>
      </c>
      <c r="E872" s="498">
        <f t="shared" si="30"/>
        <v>-0.173684210526316</v>
      </c>
      <c r="F872" s="288" t="str">
        <f t="shared" si="32"/>
        <v>是</v>
      </c>
    </row>
    <row r="873" ht="18.75" spans="1:6">
      <c r="A873" s="495" t="s">
        <v>1609</v>
      </c>
      <c r="B873" s="316" t="s">
        <v>144</v>
      </c>
      <c r="C873" s="497">
        <v>100</v>
      </c>
      <c r="D873" s="497">
        <v>0</v>
      </c>
      <c r="E873" s="498">
        <f t="shared" si="30"/>
        <v>-1</v>
      </c>
      <c r="F873" s="288" t="str">
        <f t="shared" si="32"/>
        <v>是</v>
      </c>
    </row>
    <row r="874" ht="18.75" hidden="1" spans="1:6">
      <c r="A874" s="495" t="s">
        <v>1610</v>
      </c>
      <c r="B874" s="316" t="s">
        <v>146</v>
      </c>
      <c r="C874" s="499"/>
      <c r="D874" s="500">
        <v>0</v>
      </c>
      <c r="E874" s="493" t="e">
        <f t="shared" si="30"/>
        <v>#DIV/0!</v>
      </c>
      <c r="F874" s="288" t="str">
        <f t="shared" si="32"/>
        <v>否</v>
      </c>
    </row>
    <row r="875" ht="18.75" spans="1:6">
      <c r="A875" s="495" t="s">
        <v>1611</v>
      </c>
      <c r="B875" s="316" t="s">
        <v>1612</v>
      </c>
      <c r="C875" s="499">
        <v>1455</v>
      </c>
      <c r="D875" s="497">
        <v>1389</v>
      </c>
      <c r="E875" s="498">
        <f t="shared" si="30"/>
        <v>-0.045360824742268</v>
      </c>
      <c r="F875" s="288" t="str">
        <f t="shared" si="32"/>
        <v>是</v>
      </c>
    </row>
    <row r="876" ht="18.75" spans="1:6">
      <c r="A876" s="495" t="s">
        <v>1613</v>
      </c>
      <c r="B876" s="316" t="s">
        <v>1614</v>
      </c>
      <c r="C876" s="499">
        <v>450</v>
      </c>
      <c r="D876" s="500">
        <v>0</v>
      </c>
      <c r="E876" s="498">
        <f t="shared" si="30"/>
        <v>-1</v>
      </c>
      <c r="F876" s="288" t="str">
        <f t="shared" si="32"/>
        <v>是</v>
      </c>
    </row>
    <row r="877" ht="18.75" hidden="1" spans="1:6">
      <c r="A877" s="495" t="s">
        <v>1615</v>
      </c>
      <c r="B877" s="316" t="s">
        <v>1616</v>
      </c>
      <c r="C877" s="496"/>
      <c r="D877" s="500">
        <v>0</v>
      </c>
      <c r="E877" s="493" t="e">
        <f t="shared" si="30"/>
        <v>#DIV/0!</v>
      </c>
      <c r="F877" s="288" t="str">
        <f t="shared" si="32"/>
        <v>否</v>
      </c>
    </row>
    <row r="878" ht="18.75" spans="1:6">
      <c r="A878" s="495" t="s">
        <v>1617</v>
      </c>
      <c r="B878" s="316" t="s">
        <v>1618</v>
      </c>
      <c r="C878" s="499">
        <v>200</v>
      </c>
      <c r="D878" s="500">
        <v>2650</v>
      </c>
      <c r="E878" s="498">
        <f t="shared" si="30"/>
        <v>12.25</v>
      </c>
      <c r="F878" s="288" t="str">
        <f t="shared" si="32"/>
        <v>是</v>
      </c>
    </row>
    <row r="879" ht="18.75" spans="1:6">
      <c r="A879" s="495" t="s">
        <v>1619</v>
      </c>
      <c r="B879" s="316" t="s">
        <v>1620</v>
      </c>
      <c r="C879" s="499">
        <v>2354</v>
      </c>
      <c r="D879" s="497">
        <v>1635</v>
      </c>
      <c r="E879" s="498">
        <f t="shared" si="30"/>
        <v>-0.305437553101104</v>
      </c>
      <c r="F879" s="288" t="str">
        <f t="shared" si="32"/>
        <v>是</v>
      </c>
    </row>
    <row r="880" ht="18.75" hidden="1" spans="1:6">
      <c r="A880" s="495" t="s">
        <v>1621</v>
      </c>
      <c r="B880" s="316" t="s">
        <v>1622</v>
      </c>
      <c r="C880" s="499"/>
      <c r="D880" s="500"/>
      <c r="E880" s="493" t="e">
        <f t="shared" si="30"/>
        <v>#DIV/0!</v>
      </c>
      <c r="F880" s="288" t="str">
        <f t="shared" si="32"/>
        <v>否</v>
      </c>
    </row>
    <row r="881" ht="18.75" hidden="1" spans="1:6">
      <c r="A881" s="495" t="s">
        <v>1623</v>
      </c>
      <c r="B881" s="316" t="s">
        <v>1624</v>
      </c>
      <c r="C881" s="499"/>
      <c r="D881" s="500"/>
      <c r="E881" s="493" t="e">
        <f t="shared" si="30"/>
        <v>#DIV/0!</v>
      </c>
      <c r="F881" s="288" t="str">
        <f t="shared" si="32"/>
        <v>否</v>
      </c>
    </row>
    <row r="882" ht="18.75" hidden="1" spans="1:6">
      <c r="A882" s="495" t="s">
        <v>1625</v>
      </c>
      <c r="B882" s="316" t="s">
        <v>1626</v>
      </c>
      <c r="C882" s="499"/>
      <c r="D882" s="500"/>
      <c r="E882" s="493" t="e">
        <f t="shared" si="30"/>
        <v>#DIV/0!</v>
      </c>
      <c r="F882" s="288" t="str">
        <f t="shared" si="32"/>
        <v>否</v>
      </c>
    </row>
    <row r="883" ht="18.75" hidden="1" spans="1:6">
      <c r="A883" s="495" t="s">
        <v>1627</v>
      </c>
      <c r="B883" s="316" t="s">
        <v>1628</v>
      </c>
      <c r="C883" s="499"/>
      <c r="D883" s="500"/>
      <c r="E883" s="493" t="e">
        <f t="shared" si="30"/>
        <v>#DIV/0!</v>
      </c>
      <c r="F883" s="288" t="str">
        <f t="shared" si="32"/>
        <v>否</v>
      </c>
    </row>
    <row r="884" ht="18.75" hidden="1" spans="1:6">
      <c r="A884" s="495" t="s">
        <v>1629</v>
      </c>
      <c r="B884" s="316" t="s">
        <v>1630</v>
      </c>
      <c r="C884" s="499"/>
      <c r="D884" s="500"/>
      <c r="E884" s="493" t="e">
        <f t="shared" si="30"/>
        <v>#DIV/0!</v>
      </c>
      <c r="F884" s="288" t="str">
        <f t="shared" si="32"/>
        <v>否</v>
      </c>
    </row>
    <row r="885" ht="18.75" hidden="1" spans="1:6">
      <c r="A885" s="495" t="s">
        <v>1631</v>
      </c>
      <c r="B885" s="316" t="s">
        <v>1632</v>
      </c>
      <c r="C885" s="499"/>
      <c r="D885" s="500"/>
      <c r="E885" s="493" t="e">
        <f t="shared" si="30"/>
        <v>#DIV/0!</v>
      </c>
      <c r="F885" s="288" t="str">
        <f t="shared" si="32"/>
        <v>否</v>
      </c>
    </row>
    <row r="886" ht="18.75" spans="1:6">
      <c r="A886" s="495" t="s">
        <v>1633</v>
      </c>
      <c r="B886" s="316" t="s">
        <v>1634</v>
      </c>
      <c r="C886" s="499">
        <v>86</v>
      </c>
      <c r="D886" s="500"/>
      <c r="E886" s="498">
        <f t="shared" si="30"/>
        <v>-1</v>
      </c>
      <c r="F886" s="288" t="str">
        <f t="shared" si="32"/>
        <v>是</v>
      </c>
    </row>
    <row r="887" ht="18.75" hidden="1" spans="1:6">
      <c r="A887" s="495" t="s">
        <v>1635</v>
      </c>
      <c r="B887" s="316" t="s">
        <v>1636</v>
      </c>
      <c r="C887" s="499"/>
      <c r="D887" s="500"/>
      <c r="E887" s="493" t="e">
        <f t="shared" si="30"/>
        <v>#DIV/0!</v>
      </c>
      <c r="F887" s="288" t="str">
        <f t="shared" si="32"/>
        <v>否</v>
      </c>
    </row>
    <row r="888" ht="18.75" hidden="1" spans="1:6">
      <c r="A888" s="495" t="s">
        <v>1637</v>
      </c>
      <c r="B888" s="316" t="s">
        <v>1638</v>
      </c>
      <c r="C888" s="499"/>
      <c r="D888" s="500"/>
      <c r="E888" s="493" t="e">
        <f t="shared" si="30"/>
        <v>#DIV/0!</v>
      </c>
      <c r="F888" s="288" t="str">
        <f t="shared" si="32"/>
        <v>否</v>
      </c>
    </row>
    <row r="889" ht="18.75" hidden="1" spans="1:6">
      <c r="A889" s="495" t="s">
        <v>1639</v>
      </c>
      <c r="B889" s="316" t="s">
        <v>1640</v>
      </c>
      <c r="C889" s="496"/>
      <c r="D889" s="500"/>
      <c r="E889" s="493" t="e">
        <f t="shared" si="30"/>
        <v>#DIV/0!</v>
      </c>
      <c r="F889" s="288" t="str">
        <f t="shared" si="32"/>
        <v>否</v>
      </c>
    </row>
    <row r="890" ht="18.75" hidden="1" spans="1:6">
      <c r="A890" s="495" t="s">
        <v>1641</v>
      </c>
      <c r="B890" s="316" t="s">
        <v>1642</v>
      </c>
      <c r="C890" s="499"/>
      <c r="D890" s="500"/>
      <c r="E890" s="493" t="e">
        <f t="shared" si="30"/>
        <v>#DIV/0!</v>
      </c>
      <c r="F890" s="288" t="str">
        <f t="shared" si="32"/>
        <v>否</v>
      </c>
    </row>
    <row r="891" ht="18.75" spans="1:6">
      <c r="A891" s="495" t="s">
        <v>1643</v>
      </c>
      <c r="B891" s="316" t="s">
        <v>1644</v>
      </c>
      <c r="C891" s="499">
        <v>561</v>
      </c>
      <c r="D891" s="497">
        <v>195</v>
      </c>
      <c r="E891" s="498">
        <f t="shared" si="30"/>
        <v>-0.6524064171123</v>
      </c>
      <c r="F891" s="288" t="str">
        <f t="shared" si="32"/>
        <v>是</v>
      </c>
    </row>
    <row r="892" ht="18.75" hidden="1" spans="1:6">
      <c r="A892" s="495" t="s">
        <v>1645</v>
      </c>
      <c r="B892" s="316" t="s">
        <v>1646</v>
      </c>
      <c r="C892" s="499"/>
      <c r="D892" s="500"/>
      <c r="E892" s="493" t="e">
        <f t="shared" si="30"/>
        <v>#DIV/0!</v>
      </c>
      <c r="F892" s="288" t="str">
        <f t="shared" si="32"/>
        <v>否</v>
      </c>
    </row>
    <row r="893" ht="18.75" hidden="1" spans="1:6">
      <c r="A893" s="495" t="s">
        <v>1647</v>
      </c>
      <c r="B893" s="316" t="s">
        <v>1648</v>
      </c>
      <c r="C893" s="496"/>
      <c r="D893" s="500"/>
      <c r="E893" s="493" t="e">
        <f t="shared" si="30"/>
        <v>#DIV/0!</v>
      </c>
      <c r="F893" s="288" t="str">
        <f t="shared" si="32"/>
        <v>否</v>
      </c>
    </row>
    <row r="894" ht="18.75" spans="1:6">
      <c r="A894" s="495" t="s">
        <v>1649</v>
      </c>
      <c r="B894" s="316" t="s">
        <v>1577</v>
      </c>
      <c r="C894" s="491"/>
      <c r="D894" s="500">
        <v>72</v>
      </c>
      <c r="E894" s="498"/>
      <c r="F894" s="288" t="str">
        <f t="shared" si="32"/>
        <v>是</v>
      </c>
    </row>
    <row r="895" ht="18.75" hidden="1" spans="1:6">
      <c r="A895" s="495" t="s">
        <v>1650</v>
      </c>
      <c r="B895" s="316" t="s">
        <v>1651</v>
      </c>
      <c r="C895" s="491"/>
      <c r="D895" s="500">
        <v>607</v>
      </c>
      <c r="E895" s="493" t="e">
        <f t="shared" si="30"/>
        <v>#DIV/0!</v>
      </c>
      <c r="F895" s="288"/>
    </row>
    <row r="896" ht="18.75" spans="1:6">
      <c r="A896" s="495" t="s">
        <v>1652</v>
      </c>
      <c r="B896" s="316" t="s">
        <v>1653</v>
      </c>
      <c r="C896" s="496">
        <v>1399</v>
      </c>
      <c r="D896" s="497">
        <v>1676</v>
      </c>
      <c r="E896" s="498">
        <f t="shared" si="30"/>
        <v>0.197998570407434</v>
      </c>
      <c r="F896" s="288" t="str">
        <f>IF(LEN(A896)=3,"是",IF(B896&lt;&gt;"",IF(SUM(C896:D896)&lt;&gt;0,"是","否"),"是"))</f>
        <v>是</v>
      </c>
    </row>
    <row r="897" ht="18.75" spans="1:6">
      <c r="A897" s="490" t="s">
        <v>1654</v>
      </c>
      <c r="B897" s="312" t="s">
        <v>1655</v>
      </c>
      <c r="C897" s="508">
        <v>5228</v>
      </c>
      <c r="D897" s="492">
        <v>8833</v>
      </c>
      <c r="E897" s="493">
        <f t="shared" si="30"/>
        <v>0.68955623565417</v>
      </c>
      <c r="F897" s="288" t="str">
        <f>IF(LEN(A897)=3,"是",IF(B897&lt;&gt;"",IF(SUM(C897:D897)&lt;&gt;0,"是","否"),"是"))</f>
        <v>是</v>
      </c>
    </row>
    <row r="898" ht="18.75" spans="1:6">
      <c r="A898" s="495" t="s">
        <v>1656</v>
      </c>
      <c r="B898" s="316" t="s">
        <v>142</v>
      </c>
      <c r="C898" s="499">
        <v>1127</v>
      </c>
      <c r="D898" s="497">
        <v>1100</v>
      </c>
      <c r="E898" s="498">
        <f t="shared" si="30"/>
        <v>-0.0239574090505768</v>
      </c>
      <c r="F898" s="288" t="str">
        <f t="shared" ref="F898:F961" si="33">IF(LEN(A898)=3,"是",IF(B898&lt;&gt;"",IF(SUM(C898:D898)&lt;&gt;0,"是","否"),"是"))</f>
        <v>是</v>
      </c>
    </row>
    <row r="899" ht="18.75" spans="1:6">
      <c r="A899" s="495" t="s">
        <v>1657</v>
      </c>
      <c r="B899" s="316" t="s">
        <v>144</v>
      </c>
      <c r="C899" s="499">
        <v>239</v>
      </c>
      <c r="D899" s="497">
        <v>89</v>
      </c>
      <c r="E899" s="498">
        <f t="shared" ref="E899:E962" si="34">(D899-C899)/C899</f>
        <v>-0.627615062761506</v>
      </c>
      <c r="F899" s="288" t="str">
        <f t="shared" si="33"/>
        <v>是</v>
      </c>
    </row>
    <row r="900" ht="18.75" hidden="1" spans="1:6">
      <c r="A900" s="495" t="s">
        <v>1658</v>
      </c>
      <c r="B900" s="316" t="s">
        <v>146</v>
      </c>
      <c r="C900" s="497">
        <v>0</v>
      </c>
      <c r="D900" s="500">
        <v>0</v>
      </c>
      <c r="E900" s="493" t="e">
        <f t="shared" si="34"/>
        <v>#DIV/0!</v>
      </c>
      <c r="F900" s="288" t="str">
        <f t="shared" si="33"/>
        <v>否</v>
      </c>
    </row>
    <row r="901" ht="18.75" spans="1:6">
      <c r="A901" s="495" t="s">
        <v>1659</v>
      </c>
      <c r="B901" s="316" t="s">
        <v>1660</v>
      </c>
      <c r="C901" s="497">
        <v>46</v>
      </c>
      <c r="D901" s="500">
        <v>35</v>
      </c>
      <c r="E901" s="498">
        <f t="shared" si="34"/>
        <v>-0.239130434782609</v>
      </c>
      <c r="F901" s="288" t="str">
        <f t="shared" si="33"/>
        <v>是</v>
      </c>
    </row>
    <row r="902" ht="18.75" spans="1:6">
      <c r="A902" s="495" t="s">
        <v>1661</v>
      </c>
      <c r="B902" s="316" t="s">
        <v>1662</v>
      </c>
      <c r="C902" s="500">
        <v>999</v>
      </c>
      <c r="D902" s="497">
        <v>3172</v>
      </c>
      <c r="E902" s="498">
        <f t="shared" si="34"/>
        <v>2.17517517517517</v>
      </c>
      <c r="F902" s="288" t="str">
        <f t="shared" si="33"/>
        <v>是</v>
      </c>
    </row>
    <row r="903" ht="18.75" spans="1:6">
      <c r="A903" s="495" t="s">
        <v>1663</v>
      </c>
      <c r="B903" s="316" t="s">
        <v>1664</v>
      </c>
      <c r="C903" s="497">
        <v>919</v>
      </c>
      <c r="D903" s="497">
        <v>2437</v>
      </c>
      <c r="E903" s="498">
        <f t="shared" si="34"/>
        <v>1.65179542981502</v>
      </c>
      <c r="F903" s="288" t="str">
        <f t="shared" si="33"/>
        <v>是</v>
      </c>
    </row>
    <row r="904" ht="18.75" hidden="1" spans="1:6">
      <c r="A904" s="495" t="s">
        <v>1665</v>
      </c>
      <c r="B904" s="316" t="s">
        <v>1666</v>
      </c>
      <c r="C904" s="500">
        <v>0</v>
      </c>
      <c r="D904" s="500">
        <v>0</v>
      </c>
      <c r="E904" s="493" t="e">
        <f t="shared" si="34"/>
        <v>#DIV/0!</v>
      </c>
      <c r="F904" s="288" t="str">
        <f t="shared" si="33"/>
        <v>否</v>
      </c>
    </row>
    <row r="905" ht="18.75" spans="1:6">
      <c r="A905" s="495" t="s">
        <v>1667</v>
      </c>
      <c r="B905" s="316" t="s">
        <v>1668</v>
      </c>
      <c r="C905" s="499">
        <v>44</v>
      </c>
      <c r="D905" s="497">
        <v>206</v>
      </c>
      <c r="E905" s="498">
        <f t="shared" si="34"/>
        <v>3.68181818181818</v>
      </c>
      <c r="F905" s="288" t="str">
        <f t="shared" si="33"/>
        <v>是</v>
      </c>
    </row>
    <row r="906" ht="18.75" hidden="1" spans="1:6">
      <c r="A906" s="495" t="s">
        <v>1669</v>
      </c>
      <c r="B906" s="316" t="s">
        <v>1670</v>
      </c>
      <c r="C906" s="499">
        <v>0</v>
      </c>
      <c r="D906" s="500"/>
      <c r="E906" s="493" t="e">
        <f t="shared" si="34"/>
        <v>#DIV/0!</v>
      </c>
      <c r="F906" s="288" t="str">
        <f t="shared" si="33"/>
        <v>否</v>
      </c>
    </row>
    <row r="907" ht="18.75" spans="1:6">
      <c r="A907" s="495" t="s">
        <v>1671</v>
      </c>
      <c r="B907" s="316" t="s">
        <v>1672</v>
      </c>
      <c r="C907" s="499">
        <v>125</v>
      </c>
      <c r="D907" s="500"/>
      <c r="E907" s="498">
        <f t="shared" si="34"/>
        <v>-1</v>
      </c>
      <c r="F907" s="288" t="str">
        <f t="shared" si="33"/>
        <v>是</v>
      </c>
    </row>
    <row r="908" ht="18.75" hidden="1" spans="1:6">
      <c r="A908" s="495" t="s">
        <v>1673</v>
      </c>
      <c r="B908" s="316" t="s">
        <v>1674</v>
      </c>
      <c r="C908" s="499">
        <v>0</v>
      </c>
      <c r="D908" s="500"/>
      <c r="E908" s="493" t="e">
        <f t="shared" si="34"/>
        <v>#DIV/0!</v>
      </c>
      <c r="F908" s="288" t="str">
        <f t="shared" si="33"/>
        <v>否</v>
      </c>
    </row>
    <row r="909" ht="18.75" hidden="1" spans="1:6">
      <c r="A909" s="495" t="s">
        <v>1675</v>
      </c>
      <c r="B909" s="316" t="s">
        <v>1676</v>
      </c>
      <c r="C909" s="499">
        <v>0</v>
      </c>
      <c r="D909" s="500"/>
      <c r="E909" s="493" t="e">
        <f t="shared" si="34"/>
        <v>#DIV/0!</v>
      </c>
      <c r="F909" s="288" t="str">
        <f t="shared" si="33"/>
        <v>否</v>
      </c>
    </row>
    <row r="910" ht="18.75" hidden="1" spans="1:6">
      <c r="A910" s="495" t="s">
        <v>1677</v>
      </c>
      <c r="B910" s="316" t="s">
        <v>1678</v>
      </c>
      <c r="C910" s="496">
        <v>0</v>
      </c>
      <c r="D910" s="500"/>
      <c r="E910" s="493" t="e">
        <f t="shared" si="34"/>
        <v>#DIV/0!</v>
      </c>
      <c r="F910" s="288" t="str">
        <f t="shared" si="33"/>
        <v>否</v>
      </c>
    </row>
    <row r="911" ht="18.75" spans="1:6">
      <c r="A911" s="495" t="s">
        <v>1679</v>
      </c>
      <c r="B911" s="316" t="s">
        <v>1680</v>
      </c>
      <c r="C911" s="499">
        <v>111</v>
      </c>
      <c r="D911" s="500">
        <v>80</v>
      </c>
      <c r="E911" s="498">
        <f t="shared" si="34"/>
        <v>-0.279279279279279</v>
      </c>
      <c r="F911" s="288" t="str">
        <f t="shared" si="33"/>
        <v>是</v>
      </c>
    </row>
    <row r="912" ht="18.75" spans="1:6">
      <c r="A912" s="495" t="s">
        <v>1681</v>
      </c>
      <c r="B912" s="316" t="s">
        <v>1682</v>
      </c>
      <c r="C912" s="496">
        <v>230</v>
      </c>
      <c r="D912" s="497">
        <v>967</v>
      </c>
      <c r="E912" s="498">
        <f t="shared" si="34"/>
        <v>3.20434782608696</v>
      </c>
      <c r="F912" s="288" t="str">
        <f t="shared" si="33"/>
        <v>是</v>
      </c>
    </row>
    <row r="913" ht="18.75" spans="1:6">
      <c r="A913" s="495" t="s">
        <v>1683</v>
      </c>
      <c r="B913" s="316" t="s">
        <v>1684</v>
      </c>
      <c r="C913" s="499">
        <v>1000</v>
      </c>
      <c r="D913" s="500">
        <v>503</v>
      </c>
      <c r="E913" s="498">
        <f t="shared" si="34"/>
        <v>-0.497</v>
      </c>
      <c r="F913" s="288" t="str">
        <f t="shared" si="33"/>
        <v>是</v>
      </c>
    </row>
    <row r="914" ht="18.75" hidden="1" spans="1:6">
      <c r="A914" s="495" t="s">
        <v>1685</v>
      </c>
      <c r="B914" s="316" t="s">
        <v>1686</v>
      </c>
      <c r="C914" s="499">
        <v>0</v>
      </c>
      <c r="D914" s="497"/>
      <c r="E914" s="493" t="e">
        <f t="shared" si="34"/>
        <v>#DIV/0!</v>
      </c>
      <c r="F914" s="288" t="str">
        <f t="shared" si="33"/>
        <v>否</v>
      </c>
    </row>
    <row r="915" ht="18.75" hidden="1" spans="1:6">
      <c r="A915" s="495" t="s">
        <v>1687</v>
      </c>
      <c r="B915" s="316" t="s">
        <v>1688</v>
      </c>
      <c r="C915" s="499">
        <v>0</v>
      </c>
      <c r="D915" s="500"/>
      <c r="E915" s="493" t="e">
        <f t="shared" si="34"/>
        <v>#DIV/0!</v>
      </c>
      <c r="F915" s="288" t="str">
        <f t="shared" si="33"/>
        <v>否</v>
      </c>
    </row>
    <row r="916" ht="18.75" hidden="1" spans="1:6">
      <c r="A916" s="495" t="s">
        <v>1689</v>
      </c>
      <c r="B916" s="316" t="s">
        <v>1690</v>
      </c>
      <c r="C916" s="499">
        <v>0</v>
      </c>
      <c r="D916" s="500"/>
      <c r="E916" s="493" t="e">
        <f t="shared" si="34"/>
        <v>#DIV/0!</v>
      </c>
      <c r="F916" s="288" t="str">
        <f t="shared" si="33"/>
        <v>否</v>
      </c>
    </row>
    <row r="917" ht="18.75" spans="1:6">
      <c r="A917" s="495" t="s">
        <v>1691</v>
      </c>
      <c r="B917" s="316" t="s">
        <v>1692</v>
      </c>
      <c r="C917" s="499">
        <v>200</v>
      </c>
      <c r="D917" s="500"/>
      <c r="E917" s="498">
        <f t="shared" si="34"/>
        <v>-1</v>
      </c>
      <c r="F917" s="288" t="str">
        <f t="shared" si="33"/>
        <v>是</v>
      </c>
    </row>
    <row r="918" ht="18.75" hidden="1" spans="1:6">
      <c r="A918" s="495" t="s">
        <v>1693</v>
      </c>
      <c r="B918" s="316" t="s">
        <v>1694</v>
      </c>
      <c r="C918" s="499">
        <v>0</v>
      </c>
      <c r="D918" s="500"/>
      <c r="E918" s="493" t="e">
        <f t="shared" si="34"/>
        <v>#DIV/0!</v>
      </c>
      <c r="F918" s="288" t="str">
        <f t="shared" si="33"/>
        <v>否</v>
      </c>
    </row>
    <row r="919" ht="18.75" hidden="1" spans="1:6">
      <c r="A919" s="495" t="s">
        <v>1695</v>
      </c>
      <c r="B919" s="316" t="s">
        <v>1636</v>
      </c>
      <c r="C919" s="499">
        <v>0</v>
      </c>
      <c r="D919" s="500"/>
      <c r="E919" s="493" t="e">
        <f t="shared" si="34"/>
        <v>#DIV/0!</v>
      </c>
      <c r="F919" s="288" t="str">
        <f t="shared" si="33"/>
        <v>否</v>
      </c>
    </row>
    <row r="920" ht="18.75" hidden="1" spans="1:6">
      <c r="A920" s="495" t="s">
        <v>1696</v>
      </c>
      <c r="B920" s="316" t="s">
        <v>1697</v>
      </c>
      <c r="C920" s="499">
        <v>0</v>
      </c>
      <c r="D920" s="500"/>
      <c r="E920" s="493" t="e">
        <f t="shared" si="34"/>
        <v>#DIV/0!</v>
      </c>
      <c r="F920" s="288" t="str">
        <f t="shared" si="33"/>
        <v>否</v>
      </c>
    </row>
    <row r="921" ht="18.75" spans="1:6">
      <c r="A921" s="495" t="s">
        <v>1698</v>
      </c>
      <c r="B921" s="316" t="s">
        <v>1699</v>
      </c>
      <c r="C921" s="499">
        <v>188</v>
      </c>
      <c r="D921" s="500">
        <v>244</v>
      </c>
      <c r="E921" s="498">
        <f t="shared" si="34"/>
        <v>0.297872340425532</v>
      </c>
      <c r="F921" s="288" t="str">
        <f t="shared" si="33"/>
        <v>是</v>
      </c>
    </row>
    <row r="922" ht="18.75" hidden="1" spans="1:6">
      <c r="A922" s="495" t="s">
        <v>1700</v>
      </c>
      <c r="B922" s="316" t="s">
        <v>1701</v>
      </c>
      <c r="C922" s="499">
        <v>0</v>
      </c>
      <c r="D922" s="500"/>
      <c r="E922" s="493" t="e">
        <f t="shared" si="34"/>
        <v>#DIV/0!</v>
      </c>
      <c r="F922" s="288" t="str">
        <f t="shared" si="33"/>
        <v>否</v>
      </c>
    </row>
    <row r="923" ht="18.75" hidden="1" spans="1:6">
      <c r="A923" s="495" t="s">
        <v>1702</v>
      </c>
      <c r="B923" s="316" t="s">
        <v>1703</v>
      </c>
      <c r="C923" s="491">
        <v>0</v>
      </c>
      <c r="D923" s="500"/>
      <c r="E923" s="493" t="e">
        <f t="shared" si="34"/>
        <v>#DIV/0!</v>
      </c>
      <c r="F923" s="288" t="str">
        <f t="shared" si="33"/>
        <v>否</v>
      </c>
    </row>
    <row r="924" ht="18.75" hidden="1" spans="1:6">
      <c r="A924" s="495" t="s">
        <v>1704</v>
      </c>
      <c r="B924" s="316" t="s">
        <v>1705</v>
      </c>
      <c r="C924" s="496">
        <v>0</v>
      </c>
      <c r="D924" s="500"/>
      <c r="E924" s="493" t="e">
        <f t="shared" si="34"/>
        <v>#DIV/0!</v>
      </c>
      <c r="F924" s="288" t="str">
        <f t="shared" si="33"/>
        <v>否</v>
      </c>
    </row>
    <row r="925" ht="18.75" spans="1:6">
      <c r="A925" s="490" t="s">
        <v>1706</v>
      </c>
      <c r="B925" s="312" t="s">
        <v>1707</v>
      </c>
      <c r="C925" s="508">
        <v>21890</v>
      </c>
      <c r="D925" s="492">
        <v>23950</v>
      </c>
      <c r="E925" s="493">
        <f t="shared" si="34"/>
        <v>0.0941068981269986</v>
      </c>
      <c r="F925" s="288" t="str">
        <f t="shared" si="33"/>
        <v>是</v>
      </c>
    </row>
    <row r="926" ht="18.75" spans="1:6">
      <c r="A926" s="495" t="s">
        <v>1708</v>
      </c>
      <c r="B926" s="316" t="s">
        <v>142</v>
      </c>
      <c r="C926" s="499">
        <v>367</v>
      </c>
      <c r="D926" s="497"/>
      <c r="E926" s="498">
        <f t="shared" si="34"/>
        <v>-1</v>
      </c>
      <c r="F926" s="288" t="str">
        <f t="shared" si="33"/>
        <v>是</v>
      </c>
    </row>
    <row r="927" ht="18.75" spans="1:6">
      <c r="A927" s="495" t="s">
        <v>1709</v>
      </c>
      <c r="B927" s="316" t="s">
        <v>144</v>
      </c>
      <c r="C927" s="496">
        <v>116</v>
      </c>
      <c r="D927" s="497"/>
      <c r="E927" s="498">
        <f t="shared" si="34"/>
        <v>-1</v>
      </c>
      <c r="F927" s="288" t="str">
        <f t="shared" si="33"/>
        <v>是</v>
      </c>
    </row>
    <row r="928" ht="18.75" hidden="1" spans="1:6">
      <c r="A928" s="495" t="s">
        <v>1710</v>
      </c>
      <c r="B928" s="316" t="s">
        <v>146</v>
      </c>
      <c r="C928" s="496">
        <v>0</v>
      </c>
      <c r="D928" s="500"/>
      <c r="E928" s="493" t="e">
        <f t="shared" si="34"/>
        <v>#DIV/0!</v>
      </c>
      <c r="F928" s="288" t="str">
        <f t="shared" si="33"/>
        <v>否</v>
      </c>
    </row>
    <row r="929" ht="18.75" spans="1:6">
      <c r="A929" s="495" t="s">
        <v>1711</v>
      </c>
      <c r="B929" s="316" t="s">
        <v>1712</v>
      </c>
      <c r="C929" s="499">
        <v>7872</v>
      </c>
      <c r="D929" s="497">
        <v>9178</v>
      </c>
      <c r="E929" s="498">
        <f t="shared" si="34"/>
        <v>0.165904471544715</v>
      </c>
      <c r="F929" s="288" t="str">
        <f t="shared" si="33"/>
        <v>是</v>
      </c>
    </row>
    <row r="930" ht="18.75" spans="1:6">
      <c r="A930" s="495" t="s">
        <v>1713</v>
      </c>
      <c r="B930" s="316" t="s">
        <v>1714</v>
      </c>
      <c r="C930" s="499">
        <v>12401</v>
      </c>
      <c r="D930" s="497">
        <v>12780</v>
      </c>
      <c r="E930" s="498">
        <f t="shared" si="34"/>
        <v>0.0305620514474639</v>
      </c>
      <c r="F930" s="288" t="str">
        <f t="shared" si="33"/>
        <v>是</v>
      </c>
    </row>
    <row r="931" ht="18.75" spans="1:6">
      <c r="A931" s="495" t="s">
        <v>1715</v>
      </c>
      <c r="B931" s="316" t="s">
        <v>1716</v>
      </c>
      <c r="C931" s="499">
        <v>1134</v>
      </c>
      <c r="D931" s="500">
        <v>1886</v>
      </c>
      <c r="E931" s="498">
        <f t="shared" si="34"/>
        <v>0.663139329805996</v>
      </c>
      <c r="F931" s="288" t="str">
        <f t="shared" si="33"/>
        <v>是</v>
      </c>
    </row>
    <row r="932" ht="18.75" hidden="1" spans="1:6">
      <c r="A932" s="495" t="s">
        <v>1717</v>
      </c>
      <c r="B932" s="316" t="s">
        <v>1718</v>
      </c>
      <c r="C932" s="499">
        <v>0</v>
      </c>
      <c r="D932" s="500"/>
      <c r="E932" s="493" t="e">
        <f t="shared" si="34"/>
        <v>#DIV/0!</v>
      </c>
      <c r="F932" s="288" t="str">
        <f t="shared" si="33"/>
        <v>否</v>
      </c>
    </row>
    <row r="933" ht="18.75" hidden="1" spans="1:6">
      <c r="A933" s="495" t="s">
        <v>1719</v>
      </c>
      <c r="B933" s="316" t="s">
        <v>1720</v>
      </c>
      <c r="C933" s="499">
        <v>0</v>
      </c>
      <c r="D933" s="500"/>
      <c r="E933" s="493" t="e">
        <f t="shared" si="34"/>
        <v>#DIV/0!</v>
      </c>
      <c r="F933" s="288" t="str">
        <f t="shared" si="33"/>
        <v>否</v>
      </c>
    </row>
    <row r="934" ht="18.75" hidden="1" spans="1:6">
      <c r="A934" s="495" t="s">
        <v>1721</v>
      </c>
      <c r="B934" s="316" t="s">
        <v>1722</v>
      </c>
      <c r="C934" s="491">
        <v>0</v>
      </c>
      <c r="D934" s="500"/>
      <c r="E934" s="493" t="e">
        <f t="shared" si="34"/>
        <v>#DIV/0!</v>
      </c>
      <c r="F934" s="288" t="str">
        <f t="shared" si="33"/>
        <v>否</v>
      </c>
    </row>
    <row r="935" ht="18.75" spans="1:6">
      <c r="A935" s="495" t="s">
        <v>1723</v>
      </c>
      <c r="B935" s="316" t="s">
        <v>1724</v>
      </c>
      <c r="C935" s="496">
        <v>0</v>
      </c>
      <c r="D935" s="500">
        <v>106</v>
      </c>
      <c r="E935" s="498"/>
      <c r="F935" s="288" t="str">
        <f t="shared" si="33"/>
        <v>是</v>
      </c>
    </row>
    <row r="936" ht="18.75" spans="1:6">
      <c r="A936" s="490" t="s">
        <v>1725</v>
      </c>
      <c r="B936" s="312" t="s">
        <v>1726</v>
      </c>
      <c r="C936" s="491">
        <v>6163</v>
      </c>
      <c r="D936" s="492">
        <v>6302</v>
      </c>
      <c r="E936" s="493">
        <f t="shared" si="34"/>
        <v>0.0225539509978906</v>
      </c>
      <c r="F936" s="288" t="str">
        <f t="shared" si="33"/>
        <v>是</v>
      </c>
    </row>
    <row r="937" ht="18.75" spans="1:6">
      <c r="A937" s="495" t="s">
        <v>1727</v>
      </c>
      <c r="B937" s="316" t="s">
        <v>1728</v>
      </c>
      <c r="C937" s="496">
        <v>465</v>
      </c>
      <c r="D937" s="497">
        <v>912</v>
      </c>
      <c r="E937" s="498">
        <f t="shared" si="34"/>
        <v>0.961290322580645</v>
      </c>
      <c r="F937" s="288" t="str">
        <f t="shared" si="33"/>
        <v>是</v>
      </c>
    </row>
    <row r="938" ht="18.75" hidden="1" spans="1:6">
      <c r="A938" s="495" t="s">
        <v>1729</v>
      </c>
      <c r="B938" s="316" t="s">
        <v>1730</v>
      </c>
      <c r="C938" s="499">
        <v>0</v>
      </c>
      <c r="D938" s="500"/>
      <c r="E938" s="493" t="e">
        <f t="shared" si="34"/>
        <v>#DIV/0!</v>
      </c>
      <c r="F938" s="288" t="str">
        <f t="shared" si="33"/>
        <v>否</v>
      </c>
    </row>
    <row r="939" ht="18.75" spans="1:6">
      <c r="A939" s="495" t="s">
        <v>1731</v>
      </c>
      <c r="B939" s="316" t="s">
        <v>1732</v>
      </c>
      <c r="C939" s="499">
        <v>5200</v>
      </c>
      <c r="D939" s="497">
        <v>5390</v>
      </c>
      <c r="E939" s="498">
        <f t="shared" si="34"/>
        <v>0.0365384615384615</v>
      </c>
      <c r="F939" s="288" t="str">
        <f t="shared" si="33"/>
        <v>是</v>
      </c>
    </row>
    <row r="940" ht="18.75" hidden="1" spans="1:6">
      <c r="A940" s="495" t="s">
        <v>1733</v>
      </c>
      <c r="B940" s="316" t="s">
        <v>1734</v>
      </c>
      <c r="C940" s="496">
        <v>0</v>
      </c>
      <c r="D940" s="500"/>
      <c r="E940" s="493" t="e">
        <f t="shared" si="34"/>
        <v>#DIV/0!</v>
      </c>
      <c r="F940" s="288" t="str">
        <f t="shared" si="33"/>
        <v>否</v>
      </c>
    </row>
    <row r="941" ht="18.75" spans="1:6">
      <c r="A941" s="495" t="s">
        <v>1735</v>
      </c>
      <c r="B941" s="316" t="s">
        <v>1736</v>
      </c>
      <c r="C941" s="499">
        <v>498</v>
      </c>
      <c r="D941" s="500"/>
      <c r="E941" s="498">
        <f t="shared" si="34"/>
        <v>-1</v>
      </c>
      <c r="F941" s="288" t="str">
        <f t="shared" si="33"/>
        <v>是</v>
      </c>
    </row>
    <row r="942" ht="18.75" hidden="1" spans="1:6">
      <c r="A942" s="495" t="s">
        <v>1737</v>
      </c>
      <c r="B942" s="316" t="s">
        <v>1738</v>
      </c>
      <c r="C942" s="499">
        <v>0</v>
      </c>
      <c r="D942" s="497"/>
      <c r="E942" s="493" t="e">
        <f t="shared" si="34"/>
        <v>#DIV/0!</v>
      </c>
      <c r="F942" s="288" t="str">
        <f t="shared" si="33"/>
        <v>否</v>
      </c>
    </row>
    <row r="943" ht="18.75" spans="1:6">
      <c r="A943" s="490" t="s">
        <v>1739</v>
      </c>
      <c r="B943" s="312" t="s">
        <v>1740</v>
      </c>
      <c r="C943" s="491">
        <v>2090</v>
      </c>
      <c r="D943" s="492">
        <v>3539</v>
      </c>
      <c r="E943" s="493">
        <f t="shared" si="34"/>
        <v>0.693301435406699</v>
      </c>
      <c r="F943" s="288" t="str">
        <f t="shared" si="33"/>
        <v>是</v>
      </c>
    </row>
    <row r="944" ht="18.75" hidden="1" spans="1:6">
      <c r="A944" s="495" t="s">
        <v>1741</v>
      </c>
      <c r="B944" s="316" t="s">
        <v>1742</v>
      </c>
      <c r="C944" s="496">
        <v>0</v>
      </c>
      <c r="D944" s="500"/>
      <c r="E944" s="493" t="e">
        <f t="shared" si="34"/>
        <v>#DIV/0!</v>
      </c>
      <c r="F944" s="288" t="str">
        <f t="shared" si="33"/>
        <v>否</v>
      </c>
    </row>
    <row r="945" ht="18.75" hidden="1" spans="1:6">
      <c r="A945" s="495" t="s">
        <v>1743</v>
      </c>
      <c r="B945" s="316" t="s">
        <v>1744</v>
      </c>
      <c r="C945" s="499"/>
      <c r="D945" s="500"/>
      <c r="E945" s="493" t="e">
        <f t="shared" si="34"/>
        <v>#DIV/0!</v>
      </c>
      <c r="F945" s="288" t="str">
        <f t="shared" si="33"/>
        <v>否</v>
      </c>
    </row>
    <row r="946" ht="18.75" spans="1:6">
      <c r="A946" s="495" t="s">
        <v>1745</v>
      </c>
      <c r="B946" s="316" t="s">
        <v>1746</v>
      </c>
      <c r="C946" s="499">
        <v>1263</v>
      </c>
      <c r="D946" s="500">
        <v>1742</v>
      </c>
      <c r="E946" s="498">
        <f t="shared" si="34"/>
        <v>0.379255740300871</v>
      </c>
      <c r="F946" s="288" t="str">
        <f t="shared" si="33"/>
        <v>是</v>
      </c>
    </row>
    <row r="947" ht="18.75" spans="1:6">
      <c r="A947" s="495" t="s">
        <v>1747</v>
      </c>
      <c r="B947" s="316" t="s">
        <v>1748</v>
      </c>
      <c r="C947" s="499">
        <v>805</v>
      </c>
      <c r="D947" s="500">
        <v>1797</v>
      </c>
      <c r="E947" s="498">
        <f t="shared" si="34"/>
        <v>1.23229813664596</v>
      </c>
      <c r="F947" s="288" t="str">
        <f t="shared" si="33"/>
        <v>是</v>
      </c>
    </row>
    <row r="948" ht="18.75" hidden="1" spans="1:6">
      <c r="A948" s="495" t="s">
        <v>1749</v>
      </c>
      <c r="B948" s="316" t="s">
        <v>1750</v>
      </c>
      <c r="C948" s="491"/>
      <c r="D948" s="500"/>
      <c r="E948" s="493" t="e">
        <f t="shared" si="34"/>
        <v>#DIV/0!</v>
      </c>
      <c r="F948" s="288" t="str">
        <f t="shared" si="33"/>
        <v>否</v>
      </c>
    </row>
    <row r="949" ht="18.75" spans="1:6">
      <c r="A949" s="495" t="s">
        <v>1751</v>
      </c>
      <c r="B949" s="316" t="s">
        <v>1752</v>
      </c>
      <c r="C949" s="499">
        <v>22</v>
      </c>
      <c r="D949" s="500"/>
      <c r="E949" s="498">
        <f t="shared" si="34"/>
        <v>-1</v>
      </c>
      <c r="F949" s="288" t="str">
        <f t="shared" si="33"/>
        <v>是</v>
      </c>
    </row>
    <row r="950" ht="18.75" hidden="1" spans="1:6">
      <c r="A950" s="490" t="s">
        <v>1753</v>
      </c>
      <c r="B950" s="312" t="s">
        <v>1754</v>
      </c>
      <c r="C950" s="499"/>
      <c r="D950" s="492"/>
      <c r="E950" s="493" t="e">
        <f t="shared" si="34"/>
        <v>#DIV/0!</v>
      </c>
      <c r="F950" s="288" t="str">
        <f t="shared" si="33"/>
        <v>否</v>
      </c>
    </row>
    <row r="951" ht="18.75" hidden="1" spans="1:6">
      <c r="A951" s="495" t="s">
        <v>1755</v>
      </c>
      <c r="B951" s="316" t="s">
        <v>1756</v>
      </c>
      <c r="C951" s="491"/>
      <c r="D951" s="500"/>
      <c r="E951" s="493" t="e">
        <f t="shared" si="34"/>
        <v>#DIV/0!</v>
      </c>
      <c r="F951" s="288" t="str">
        <f t="shared" si="33"/>
        <v>否</v>
      </c>
    </row>
    <row r="952" ht="18.75" hidden="1" spans="1:6">
      <c r="A952" s="495" t="s">
        <v>1757</v>
      </c>
      <c r="B952" s="316" t="s">
        <v>1758</v>
      </c>
      <c r="C952" s="499"/>
      <c r="D952" s="500"/>
      <c r="E952" s="493" t="e">
        <f t="shared" si="34"/>
        <v>#DIV/0!</v>
      </c>
      <c r="F952" s="288" t="str">
        <f t="shared" si="33"/>
        <v>否</v>
      </c>
    </row>
    <row r="953" ht="18.75" spans="1:6">
      <c r="A953" s="490" t="s">
        <v>1759</v>
      </c>
      <c r="B953" s="312" t="s">
        <v>1760</v>
      </c>
      <c r="C953" s="491">
        <v>2</v>
      </c>
      <c r="D953" s="492">
        <v>12</v>
      </c>
      <c r="E953" s="493">
        <f t="shared" si="34"/>
        <v>5</v>
      </c>
      <c r="F953" s="288" t="str">
        <f t="shared" si="33"/>
        <v>是</v>
      </c>
    </row>
    <row r="954" ht="18.75" hidden="1" spans="1:6">
      <c r="A954" s="495" t="s">
        <v>1761</v>
      </c>
      <c r="B954" s="316" t="s">
        <v>1762</v>
      </c>
      <c r="C954" s="507"/>
      <c r="D954" s="500"/>
      <c r="E954" s="493" t="e">
        <f t="shared" si="34"/>
        <v>#DIV/0!</v>
      </c>
      <c r="F954" s="288" t="str">
        <f t="shared" si="33"/>
        <v>否</v>
      </c>
    </row>
    <row r="955" ht="18.75" spans="1:6">
      <c r="A955" s="495" t="s">
        <v>1763</v>
      </c>
      <c r="B955" s="316" t="s">
        <v>1764</v>
      </c>
      <c r="C955" s="514">
        <v>2</v>
      </c>
      <c r="D955" s="500">
        <v>12</v>
      </c>
      <c r="E955" s="498">
        <f t="shared" si="34"/>
        <v>5</v>
      </c>
      <c r="F955" s="288" t="str">
        <f t="shared" si="33"/>
        <v>是</v>
      </c>
    </row>
    <row r="956" ht="18.75" spans="1:6">
      <c r="A956" s="490" t="s">
        <v>95</v>
      </c>
      <c r="B956" s="312" t="s">
        <v>96</v>
      </c>
      <c r="C956" s="508">
        <v>8419</v>
      </c>
      <c r="D956" s="492">
        <v>5788</v>
      </c>
      <c r="E956" s="493">
        <f t="shared" si="34"/>
        <v>-0.312507423684523</v>
      </c>
      <c r="F956" s="288" t="str">
        <f t="shared" si="33"/>
        <v>是</v>
      </c>
    </row>
    <row r="957" ht="18.75" spans="1:6">
      <c r="A957" s="490" t="s">
        <v>1765</v>
      </c>
      <c r="B957" s="312" t="s">
        <v>1766</v>
      </c>
      <c r="C957" s="508">
        <v>7705</v>
      </c>
      <c r="D957" s="492">
        <v>5318</v>
      </c>
      <c r="E957" s="493">
        <f t="shared" si="34"/>
        <v>-0.30979883192732</v>
      </c>
      <c r="F957" s="288" t="str">
        <f t="shared" si="33"/>
        <v>是</v>
      </c>
    </row>
    <row r="958" ht="18.75" spans="1:6">
      <c r="A958" s="495" t="s">
        <v>1767</v>
      </c>
      <c r="B958" s="316" t="s">
        <v>142</v>
      </c>
      <c r="C958" s="499">
        <v>334</v>
      </c>
      <c r="D958" s="497">
        <v>307</v>
      </c>
      <c r="E958" s="498">
        <f t="shared" si="34"/>
        <v>-0.0808383233532934</v>
      </c>
      <c r="F958" s="288" t="str">
        <f t="shared" si="33"/>
        <v>是</v>
      </c>
    </row>
    <row r="959" ht="18.75" spans="1:6">
      <c r="A959" s="495" t="s">
        <v>1768</v>
      </c>
      <c r="B959" s="316" t="s">
        <v>144</v>
      </c>
      <c r="C959" s="499">
        <v>283</v>
      </c>
      <c r="D959" s="497">
        <v>0</v>
      </c>
      <c r="E959" s="498">
        <f t="shared" si="34"/>
        <v>-1</v>
      </c>
      <c r="F959" s="288" t="str">
        <f t="shared" si="33"/>
        <v>是</v>
      </c>
    </row>
    <row r="960" ht="18.75" hidden="1" spans="1:6">
      <c r="A960" s="495" t="s">
        <v>1769</v>
      </c>
      <c r="B960" s="316" t="s">
        <v>146</v>
      </c>
      <c r="C960" s="497">
        <v>0</v>
      </c>
      <c r="D960" s="500">
        <v>0</v>
      </c>
      <c r="E960" s="493" t="e">
        <f t="shared" si="34"/>
        <v>#DIV/0!</v>
      </c>
      <c r="F960" s="288" t="str">
        <f t="shared" ref="F960:F1023" si="35">IF(LEN(A960)=3,"是",IF(B960&lt;&gt;"",IF(SUM(C960:D960)&lt;&gt;0,"是","否"),"是"))</f>
        <v>否</v>
      </c>
    </row>
    <row r="961" ht="18.75" spans="1:6">
      <c r="A961" s="495" t="s">
        <v>1770</v>
      </c>
      <c r="B961" s="316" t="s">
        <v>1771</v>
      </c>
      <c r="C961" s="499">
        <v>2924</v>
      </c>
      <c r="D961" s="500">
        <v>3514</v>
      </c>
      <c r="E961" s="498">
        <f t="shared" si="34"/>
        <v>0.201778385772914</v>
      </c>
      <c r="F961" s="288" t="str">
        <f t="shared" si="35"/>
        <v>是</v>
      </c>
    </row>
    <row r="962" ht="18.75" spans="1:6">
      <c r="A962" s="495" t="s">
        <v>1772</v>
      </c>
      <c r="B962" s="316" t="s">
        <v>1773</v>
      </c>
      <c r="C962" s="499">
        <v>4164</v>
      </c>
      <c r="D962" s="497">
        <v>1497</v>
      </c>
      <c r="E962" s="498">
        <f t="shared" si="34"/>
        <v>-0.640489913544669</v>
      </c>
      <c r="F962" s="288" t="str">
        <f t="shared" si="35"/>
        <v>是</v>
      </c>
    </row>
    <row r="963" ht="18.75" hidden="1" spans="1:6">
      <c r="A963" s="495" t="s">
        <v>1774</v>
      </c>
      <c r="B963" s="316" t="s">
        <v>1775</v>
      </c>
      <c r="C963" s="499"/>
      <c r="D963" s="500"/>
      <c r="E963" s="493" t="e">
        <f t="shared" ref="E963:E1026" si="36">(D963-C963)/C963</f>
        <v>#DIV/0!</v>
      </c>
      <c r="F963" s="288" t="str">
        <f t="shared" si="35"/>
        <v>否</v>
      </c>
    </row>
    <row r="964" ht="18.75" hidden="1" spans="1:6">
      <c r="A964" s="495" t="s">
        <v>1776</v>
      </c>
      <c r="B964" s="316" t="s">
        <v>1777</v>
      </c>
      <c r="C964" s="499"/>
      <c r="D964" s="500"/>
      <c r="E964" s="493" t="e">
        <f t="shared" si="36"/>
        <v>#DIV/0!</v>
      </c>
      <c r="F964" s="288" t="str">
        <f t="shared" si="35"/>
        <v>否</v>
      </c>
    </row>
    <row r="965" ht="18.75" hidden="1" spans="1:6">
      <c r="A965" s="495" t="s">
        <v>1778</v>
      </c>
      <c r="B965" s="316" t="s">
        <v>1779</v>
      </c>
      <c r="C965" s="499"/>
      <c r="D965" s="500"/>
      <c r="E965" s="493" t="e">
        <f t="shared" si="36"/>
        <v>#DIV/0!</v>
      </c>
      <c r="F965" s="288" t="str">
        <f t="shared" si="35"/>
        <v>否</v>
      </c>
    </row>
    <row r="966" ht="18.75" hidden="1" spans="1:6">
      <c r="A966" s="495" t="s">
        <v>1780</v>
      </c>
      <c r="B966" s="316" t="s">
        <v>1781</v>
      </c>
      <c r="C966" s="499"/>
      <c r="D966" s="500"/>
      <c r="E966" s="493" t="e">
        <f t="shared" si="36"/>
        <v>#DIV/0!</v>
      </c>
      <c r="F966" s="288" t="str">
        <f t="shared" si="35"/>
        <v>否</v>
      </c>
    </row>
    <row r="967" ht="18.75" hidden="1" spans="1:6">
      <c r="A967" s="495" t="s">
        <v>1782</v>
      </c>
      <c r="B967" s="316" t="s">
        <v>1783</v>
      </c>
      <c r="C967" s="499"/>
      <c r="D967" s="500"/>
      <c r="E967" s="493" t="e">
        <f t="shared" si="36"/>
        <v>#DIV/0!</v>
      </c>
      <c r="F967" s="288" t="str">
        <f t="shared" si="35"/>
        <v>否</v>
      </c>
    </row>
    <row r="968" ht="18.75" hidden="1" spans="1:6">
      <c r="A968" s="495" t="s">
        <v>1784</v>
      </c>
      <c r="B968" s="316" t="s">
        <v>1785</v>
      </c>
      <c r="C968" s="499"/>
      <c r="D968" s="500"/>
      <c r="E968" s="493" t="e">
        <f t="shared" si="36"/>
        <v>#DIV/0!</v>
      </c>
      <c r="F968" s="288" t="str">
        <f t="shared" si="35"/>
        <v>否</v>
      </c>
    </row>
    <row r="969" ht="18.75" hidden="1" spans="1:6">
      <c r="A969" s="495" t="s">
        <v>1786</v>
      </c>
      <c r="B969" s="316" t="s">
        <v>1787</v>
      </c>
      <c r="C969" s="499"/>
      <c r="D969" s="500"/>
      <c r="E969" s="493" t="e">
        <f t="shared" si="36"/>
        <v>#DIV/0!</v>
      </c>
      <c r="F969" s="288" t="str">
        <f t="shared" si="35"/>
        <v>否</v>
      </c>
    </row>
    <row r="970" ht="18.75" hidden="1" spans="1:6">
      <c r="A970" s="495" t="s">
        <v>1788</v>
      </c>
      <c r="B970" s="316" t="s">
        <v>1789</v>
      </c>
      <c r="C970" s="499"/>
      <c r="D970" s="500"/>
      <c r="E970" s="493" t="e">
        <f t="shared" si="36"/>
        <v>#DIV/0!</v>
      </c>
      <c r="F970" s="288" t="str">
        <f t="shared" si="35"/>
        <v>否</v>
      </c>
    </row>
    <row r="971" ht="18.75" hidden="1" spans="1:6">
      <c r="A971" s="495" t="s">
        <v>1790</v>
      </c>
      <c r="B971" s="316" t="s">
        <v>1791</v>
      </c>
      <c r="C971" s="499"/>
      <c r="D971" s="500"/>
      <c r="E971" s="493" t="e">
        <f t="shared" si="36"/>
        <v>#DIV/0!</v>
      </c>
      <c r="F971" s="288" t="str">
        <f t="shared" si="35"/>
        <v>否</v>
      </c>
    </row>
    <row r="972" ht="18.75" hidden="1" spans="1:6">
      <c r="A972" s="495" t="s">
        <v>1792</v>
      </c>
      <c r="B972" s="316" t="s">
        <v>1793</v>
      </c>
      <c r="C972" s="499"/>
      <c r="D972" s="500"/>
      <c r="E972" s="493" t="e">
        <f t="shared" si="36"/>
        <v>#DIV/0!</v>
      </c>
      <c r="F972" s="288" t="str">
        <f t="shared" si="35"/>
        <v>否</v>
      </c>
    </row>
    <row r="973" ht="18.75" hidden="1" spans="1:6">
      <c r="A973" s="495" t="s">
        <v>1794</v>
      </c>
      <c r="B973" s="316" t="s">
        <v>1795</v>
      </c>
      <c r="C973" s="499"/>
      <c r="D973" s="500"/>
      <c r="E973" s="493" t="e">
        <f t="shared" si="36"/>
        <v>#DIV/0!</v>
      </c>
      <c r="F973" s="288" t="str">
        <f t="shared" si="35"/>
        <v>否</v>
      </c>
    </row>
    <row r="974" ht="18.75" hidden="1" spans="1:6">
      <c r="A974" s="495" t="s">
        <v>1796</v>
      </c>
      <c r="B974" s="316" t="s">
        <v>1797</v>
      </c>
      <c r="C974" s="499"/>
      <c r="D974" s="500"/>
      <c r="E974" s="493" t="e">
        <f t="shared" si="36"/>
        <v>#DIV/0!</v>
      </c>
      <c r="F974" s="288" t="str">
        <f t="shared" si="35"/>
        <v>否</v>
      </c>
    </row>
    <row r="975" ht="18.75" hidden="1" spans="1:6">
      <c r="A975" s="495" t="s">
        <v>1798</v>
      </c>
      <c r="B975" s="316" t="s">
        <v>1799</v>
      </c>
      <c r="C975" s="499"/>
      <c r="D975" s="500"/>
      <c r="E975" s="493" t="e">
        <f t="shared" si="36"/>
        <v>#DIV/0!</v>
      </c>
      <c r="F975" s="288" t="str">
        <f t="shared" si="35"/>
        <v>否</v>
      </c>
    </row>
    <row r="976" ht="18.75" hidden="1" spans="1:6">
      <c r="A976" s="495" t="s">
        <v>1800</v>
      </c>
      <c r="B976" s="316" t="s">
        <v>1801</v>
      </c>
      <c r="C976" s="499"/>
      <c r="D976" s="500"/>
      <c r="E976" s="493" t="e">
        <f t="shared" si="36"/>
        <v>#DIV/0!</v>
      </c>
      <c r="F976" s="288" t="str">
        <f t="shared" si="35"/>
        <v>否</v>
      </c>
    </row>
    <row r="977" ht="18.75" hidden="1" spans="1:6">
      <c r="A977" s="495" t="s">
        <v>1802</v>
      </c>
      <c r="B977" s="316" t="s">
        <v>1803</v>
      </c>
      <c r="C977" s="499"/>
      <c r="D977" s="500"/>
      <c r="E977" s="493" t="e">
        <f t="shared" si="36"/>
        <v>#DIV/0!</v>
      </c>
      <c r="F977" s="288" t="str">
        <f t="shared" si="35"/>
        <v>否</v>
      </c>
    </row>
    <row r="978" ht="18.75" hidden="1" spans="1:6">
      <c r="A978" s="495" t="s">
        <v>1804</v>
      </c>
      <c r="B978" s="316" t="s">
        <v>1805</v>
      </c>
      <c r="C978" s="491"/>
      <c r="D978" s="500"/>
      <c r="E978" s="493" t="e">
        <f t="shared" si="36"/>
        <v>#DIV/0!</v>
      </c>
      <c r="F978" s="288" t="str">
        <f t="shared" si="35"/>
        <v>否</v>
      </c>
    </row>
    <row r="979" ht="18.75" hidden="1" spans="1:6">
      <c r="A979" s="495" t="s">
        <v>1806</v>
      </c>
      <c r="B979" s="316" t="s">
        <v>1807</v>
      </c>
      <c r="C979" s="499"/>
      <c r="D979" s="500"/>
      <c r="E979" s="493" t="e">
        <f t="shared" si="36"/>
        <v>#DIV/0!</v>
      </c>
      <c r="F979" s="288" t="str">
        <f t="shared" si="35"/>
        <v>否</v>
      </c>
    </row>
    <row r="980" ht="18.75" hidden="1" spans="1:6">
      <c r="A980" s="490" t="s">
        <v>1808</v>
      </c>
      <c r="B980" s="312" t="s">
        <v>1809</v>
      </c>
      <c r="C980" s="499"/>
      <c r="D980" s="492"/>
      <c r="E980" s="493" t="e">
        <f t="shared" si="36"/>
        <v>#DIV/0!</v>
      </c>
      <c r="F980" s="288" t="str">
        <f t="shared" si="35"/>
        <v>否</v>
      </c>
    </row>
    <row r="981" ht="18.75" hidden="1" spans="1:6">
      <c r="A981" s="495" t="s">
        <v>1810</v>
      </c>
      <c r="B981" s="316" t="s">
        <v>142</v>
      </c>
      <c r="C981" s="499"/>
      <c r="D981" s="500"/>
      <c r="E981" s="493" t="e">
        <f t="shared" si="36"/>
        <v>#DIV/0!</v>
      </c>
      <c r="F981" s="288" t="str">
        <f t="shared" si="35"/>
        <v>否</v>
      </c>
    </row>
    <row r="982" ht="18.75" hidden="1" spans="1:6">
      <c r="A982" s="495" t="s">
        <v>1811</v>
      </c>
      <c r="B982" s="316" t="s">
        <v>144</v>
      </c>
      <c r="C982" s="499"/>
      <c r="D982" s="500"/>
      <c r="E982" s="493" t="e">
        <f t="shared" si="36"/>
        <v>#DIV/0!</v>
      </c>
      <c r="F982" s="288" t="str">
        <f t="shared" si="35"/>
        <v>否</v>
      </c>
    </row>
    <row r="983" ht="18.75" hidden="1" spans="1:6">
      <c r="A983" s="495" t="s">
        <v>1812</v>
      </c>
      <c r="B983" s="316" t="s">
        <v>146</v>
      </c>
      <c r="C983" s="499"/>
      <c r="D983" s="500"/>
      <c r="E983" s="493" t="e">
        <f t="shared" si="36"/>
        <v>#DIV/0!</v>
      </c>
      <c r="F983" s="288" t="str">
        <f t="shared" si="35"/>
        <v>否</v>
      </c>
    </row>
    <row r="984" ht="18.75" hidden="1" spans="1:6">
      <c r="A984" s="495" t="s">
        <v>1813</v>
      </c>
      <c r="B984" s="316" t="s">
        <v>1814</v>
      </c>
      <c r="C984" s="499"/>
      <c r="D984" s="500"/>
      <c r="E984" s="493" t="e">
        <f t="shared" si="36"/>
        <v>#DIV/0!</v>
      </c>
      <c r="F984" s="288" t="str">
        <f t="shared" si="35"/>
        <v>否</v>
      </c>
    </row>
    <row r="985" ht="18.75" hidden="1" spans="1:6">
      <c r="A985" s="495" t="s">
        <v>1815</v>
      </c>
      <c r="B985" s="316" t="s">
        <v>1816</v>
      </c>
      <c r="C985" s="499"/>
      <c r="D985" s="500"/>
      <c r="E985" s="493" t="e">
        <f t="shared" si="36"/>
        <v>#DIV/0!</v>
      </c>
      <c r="F985" s="288" t="str">
        <f t="shared" si="35"/>
        <v>否</v>
      </c>
    </row>
    <row r="986" ht="18.75" hidden="1" spans="1:6">
      <c r="A986" s="495" t="s">
        <v>1817</v>
      </c>
      <c r="B986" s="316" t="s">
        <v>1818</v>
      </c>
      <c r="C986" s="499"/>
      <c r="D986" s="500"/>
      <c r="E986" s="493" t="e">
        <f t="shared" si="36"/>
        <v>#DIV/0!</v>
      </c>
      <c r="F986" s="288" t="str">
        <f t="shared" si="35"/>
        <v>否</v>
      </c>
    </row>
    <row r="987" ht="18.75" hidden="1" spans="1:6">
      <c r="A987" s="495" t="s">
        <v>1819</v>
      </c>
      <c r="B987" s="316" t="s">
        <v>1820</v>
      </c>
      <c r="C987" s="499"/>
      <c r="D987" s="500"/>
      <c r="E987" s="493" t="e">
        <f t="shared" si="36"/>
        <v>#DIV/0!</v>
      </c>
      <c r="F987" s="288" t="str">
        <f t="shared" si="35"/>
        <v>否</v>
      </c>
    </row>
    <row r="988" ht="18.75" hidden="1" spans="1:6">
      <c r="A988" s="495" t="s">
        <v>1821</v>
      </c>
      <c r="B988" s="316" t="s">
        <v>1822</v>
      </c>
      <c r="C988" s="491"/>
      <c r="D988" s="500"/>
      <c r="E988" s="493" t="e">
        <f t="shared" si="36"/>
        <v>#DIV/0!</v>
      </c>
      <c r="F988" s="288" t="str">
        <f t="shared" si="35"/>
        <v>否</v>
      </c>
    </row>
    <row r="989" ht="18.75" hidden="1" spans="1:6">
      <c r="A989" s="495" t="s">
        <v>1823</v>
      </c>
      <c r="B989" s="316" t="s">
        <v>1824</v>
      </c>
      <c r="C989" s="499"/>
      <c r="D989" s="500"/>
      <c r="E989" s="493" t="e">
        <f t="shared" si="36"/>
        <v>#DIV/0!</v>
      </c>
      <c r="F989" s="288" t="str">
        <f t="shared" si="35"/>
        <v>否</v>
      </c>
    </row>
    <row r="990" ht="18.75" hidden="1" spans="1:6">
      <c r="A990" s="490" t="s">
        <v>1825</v>
      </c>
      <c r="B990" s="312" t="s">
        <v>1826</v>
      </c>
      <c r="C990" s="499"/>
      <c r="D990" s="492"/>
      <c r="E990" s="493" t="e">
        <f t="shared" si="36"/>
        <v>#DIV/0!</v>
      </c>
      <c r="F990" s="288" t="str">
        <f t="shared" si="35"/>
        <v>否</v>
      </c>
    </row>
    <row r="991" ht="18.75" hidden="1" spans="1:6">
      <c r="A991" s="495" t="s">
        <v>1827</v>
      </c>
      <c r="B991" s="316" t="s">
        <v>142</v>
      </c>
      <c r="C991" s="499"/>
      <c r="D991" s="500"/>
      <c r="E991" s="493" t="e">
        <f t="shared" si="36"/>
        <v>#DIV/0!</v>
      </c>
      <c r="F991" s="288" t="str">
        <f t="shared" si="35"/>
        <v>否</v>
      </c>
    </row>
    <row r="992" ht="18.75" hidden="1" spans="1:6">
      <c r="A992" s="495" t="s">
        <v>1828</v>
      </c>
      <c r="B992" s="316" t="s">
        <v>144</v>
      </c>
      <c r="C992" s="499"/>
      <c r="D992" s="500"/>
      <c r="E992" s="493" t="e">
        <f t="shared" si="36"/>
        <v>#DIV/0!</v>
      </c>
      <c r="F992" s="288" t="str">
        <f t="shared" si="35"/>
        <v>否</v>
      </c>
    </row>
    <row r="993" ht="18.75" hidden="1" spans="1:6">
      <c r="A993" s="495" t="s">
        <v>1829</v>
      </c>
      <c r="B993" s="316" t="s">
        <v>146</v>
      </c>
      <c r="C993" s="499"/>
      <c r="D993" s="500"/>
      <c r="E993" s="493" t="e">
        <f t="shared" si="36"/>
        <v>#DIV/0!</v>
      </c>
      <c r="F993" s="288" t="str">
        <f t="shared" si="35"/>
        <v>否</v>
      </c>
    </row>
    <row r="994" ht="18.75" hidden="1" spans="1:6">
      <c r="A994" s="495" t="s">
        <v>1830</v>
      </c>
      <c r="B994" s="316" t="s">
        <v>1831</v>
      </c>
      <c r="C994" s="499"/>
      <c r="D994" s="500"/>
      <c r="E994" s="493" t="e">
        <f t="shared" si="36"/>
        <v>#DIV/0!</v>
      </c>
      <c r="F994" s="288" t="str">
        <f t="shared" si="35"/>
        <v>否</v>
      </c>
    </row>
    <row r="995" ht="18.75" hidden="1" spans="1:6">
      <c r="A995" s="495" t="s">
        <v>1832</v>
      </c>
      <c r="B995" s="316" t="s">
        <v>1833</v>
      </c>
      <c r="C995" s="499"/>
      <c r="D995" s="500"/>
      <c r="E995" s="493" t="e">
        <f t="shared" si="36"/>
        <v>#DIV/0!</v>
      </c>
      <c r="F995" s="288" t="str">
        <f t="shared" si="35"/>
        <v>否</v>
      </c>
    </row>
    <row r="996" ht="18.75" hidden="1" spans="1:6">
      <c r="A996" s="495" t="s">
        <v>1834</v>
      </c>
      <c r="B996" s="316" t="s">
        <v>1835</v>
      </c>
      <c r="C996" s="499"/>
      <c r="D996" s="500"/>
      <c r="E996" s="493" t="e">
        <f t="shared" si="36"/>
        <v>#DIV/0!</v>
      </c>
      <c r="F996" s="288" t="str">
        <f t="shared" si="35"/>
        <v>否</v>
      </c>
    </row>
    <row r="997" ht="18.75" hidden="1" spans="1:6">
      <c r="A997" s="495" t="s">
        <v>1836</v>
      </c>
      <c r="B997" s="316" t="s">
        <v>1837</v>
      </c>
      <c r="C997" s="499"/>
      <c r="D997" s="500"/>
      <c r="E997" s="493" t="e">
        <f t="shared" si="36"/>
        <v>#DIV/0!</v>
      </c>
      <c r="F997" s="288" t="str">
        <f t="shared" si="35"/>
        <v>否</v>
      </c>
    </row>
    <row r="998" ht="18.75" hidden="1" spans="1:6">
      <c r="A998" s="495" t="s">
        <v>1838</v>
      </c>
      <c r="B998" s="316" t="s">
        <v>1839</v>
      </c>
      <c r="C998" s="491"/>
      <c r="D998" s="500"/>
      <c r="E998" s="493" t="e">
        <f t="shared" si="36"/>
        <v>#DIV/0!</v>
      </c>
      <c r="F998" s="288" t="str">
        <f t="shared" si="35"/>
        <v>否</v>
      </c>
    </row>
    <row r="999" ht="18.75" hidden="1" spans="1:6">
      <c r="A999" s="495" t="s">
        <v>1840</v>
      </c>
      <c r="B999" s="316" t="s">
        <v>1841</v>
      </c>
      <c r="C999" s="499"/>
      <c r="D999" s="500"/>
      <c r="E999" s="493" t="e">
        <f t="shared" si="36"/>
        <v>#DIV/0!</v>
      </c>
      <c r="F999" s="288" t="str">
        <f t="shared" si="35"/>
        <v>否</v>
      </c>
    </row>
    <row r="1000" ht="18.75" hidden="1" spans="1:6">
      <c r="A1000" s="490" t="s">
        <v>1842</v>
      </c>
      <c r="B1000" s="312" t="s">
        <v>1843</v>
      </c>
      <c r="C1000" s="499"/>
      <c r="D1000" s="492"/>
      <c r="E1000" s="493" t="e">
        <f t="shared" si="36"/>
        <v>#DIV/0!</v>
      </c>
      <c r="F1000" s="288" t="str">
        <f t="shared" si="35"/>
        <v>否</v>
      </c>
    </row>
    <row r="1001" ht="18.75" hidden="1" spans="1:6">
      <c r="A1001" s="495" t="s">
        <v>1844</v>
      </c>
      <c r="B1001" s="316" t="s">
        <v>1845</v>
      </c>
      <c r="C1001" s="499"/>
      <c r="D1001" s="500"/>
      <c r="E1001" s="493" t="e">
        <f t="shared" si="36"/>
        <v>#DIV/0!</v>
      </c>
      <c r="F1001" s="288" t="str">
        <f t="shared" si="35"/>
        <v>否</v>
      </c>
    </row>
    <row r="1002" ht="18.75" hidden="1" spans="1:6">
      <c r="A1002" s="495" t="s">
        <v>1846</v>
      </c>
      <c r="B1002" s="316" t="s">
        <v>1847</v>
      </c>
      <c r="C1002" s="499"/>
      <c r="D1002" s="500"/>
      <c r="E1002" s="493" t="e">
        <f t="shared" si="36"/>
        <v>#DIV/0!</v>
      </c>
      <c r="F1002" s="288" t="str">
        <f t="shared" si="35"/>
        <v>否</v>
      </c>
    </row>
    <row r="1003" ht="18.75" hidden="1" spans="1:6">
      <c r="A1003" s="495" t="s">
        <v>1848</v>
      </c>
      <c r="B1003" s="316" t="s">
        <v>1849</v>
      </c>
      <c r="C1003" s="491"/>
      <c r="D1003" s="500"/>
      <c r="E1003" s="493" t="e">
        <f t="shared" si="36"/>
        <v>#DIV/0!</v>
      </c>
      <c r="F1003" s="288" t="str">
        <f t="shared" si="35"/>
        <v>否</v>
      </c>
    </row>
    <row r="1004" ht="18.75" hidden="1" spans="1:6">
      <c r="A1004" s="495" t="s">
        <v>1850</v>
      </c>
      <c r="B1004" s="316" t="s">
        <v>1851</v>
      </c>
      <c r="C1004" s="499"/>
      <c r="D1004" s="500"/>
      <c r="E1004" s="493" t="e">
        <f t="shared" si="36"/>
        <v>#DIV/0!</v>
      </c>
      <c r="F1004" s="288" t="str">
        <f t="shared" si="35"/>
        <v>否</v>
      </c>
    </row>
    <row r="1005" ht="18.75" hidden="1" spans="1:6">
      <c r="A1005" s="490" t="s">
        <v>1852</v>
      </c>
      <c r="B1005" s="312" t="s">
        <v>1853</v>
      </c>
      <c r="C1005" s="499"/>
      <c r="D1005" s="492"/>
      <c r="E1005" s="493" t="e">
        <f t="shared" si="36"/>
        <v>#DIV/0!</v>
      </c>
      <c r="F1005" s="288" t="str">
        <f t="shared" si="35"/>
        <v>否</v>
      </c>
    </row>
    <row r="1006" ht="18.75" hidden="1" spans="1:6">
      <c r="A1006" s="495" t="s">
        <v>1854</v>
      </c>
      <c r="B1006" s="316" t="s">
        <v>142</v>
      </c>
      <c r="C1006" s="499"/>
      <c r="D1006" s="500"/>
      <c r="E1006" s="493" t="e">
        <f t="shared" si="36"/>
        <v>#DIV/0!</v>
      </c>
      <c r="F1006" s="288" t="str">
        <f t="shared" si="35"/>
        <v>否</v>
      </c>
    </row>
    <row r="1007" ht="18.75" hidden="1" spans="1:6">
      <c r="A1007" s="495" t="s">
        <v>1855</v>
      </c>
      <c r="B1007" s="316" t="s">
        <v>144</v>
      </c>
      <c r="C1007" s="499"/>
      <c r="D1007" s="500"/>
      <c r="E1007" s="493" t="e">
        <f t="shared" si="36"/>
        <v>#DIV/0!</v>
      </c>
      <c r="F1007" s="288" t="str">
        <f t="shared" si="35"/>
        <v>否</v>
      </c>
    </row>
    <row r="1008" ht="18.75" hidden="1" spans="1:6">
      <c r="A1008" s="495" t="s">
        <v>1856</v>
      </c>
      <c r="B1008" s="316" t="s">
        <v>146</v>
      </c>
      <c r="C1008" s="499"/>
      <c r="D1008" s="500"/>
      <c r="E1008" s="493" t="e">
        <f t="shared" si="36"/>
        <v>#DIV/0!</v>
      </c>
      <c r="F1008" s="288" t="str">
        <f t="shared" si="35"/>
        <v>否</v>
      </c>
    </row>
    <row r="1009" ht="18.75" hidden="1" spans="1:6">
      <c r="A1009" s="495" t="s">
        <v>1857</v>
      </c>
      <c r="B1009" s="316" t="s">
        <v>1822</v>
      </c>
      <c r="C1009" s="499"/>
      <c r="D1009" s="500"/>
      <c r="E1009" s="493" t="e">
        <f t="shared" si="36"/>
        <v>#DIV/0!</v>
      </c>
      <c r="F1009" s="288" t="str">
        <f t="shared" si="35"/>
        <v>否</v>
      </c>
    </row>
    <row r="1010" ht="18.75" hidden="1" spans="1:6">
      <c r="A1010" s="495" t="s">
        <v>1858</v>
      </c>
      <c r="B1010" s="316" t="s">
        <v>1859</v>
      </c>
      <c r="C1010" s="491"/>
      <c r="D1010" s="500"/>
      <c r="E1010" s="493" t="e">
        <f t="shared" si="36"/>
        <v>#DIV/0!</v>
      </c>
      <c r="F1010" s="288" t="str">
        <f t="shared" si="35"/>
        <v>否</v>
      </c>
    </row>
    <row r="1011" ht="18.75" hidden="1" spans="1:6">
      <c r="A1011" s="495" t="s">
        <v>1860</v>
      </c>
      <c r="B1011" s="316" t="s">
        <v>1861</v>
      </c>
      <c r="C1011" s="499"/>
      <c r="D1011" s="500"/>
      <c r="E1011" s="493" t="e">
        <f t="shared" si="36"/>
        <v>#DIV/0!</v>
      </c>
      <c r="F1011" s="288" t="str">
        <f t="shared" si="35"/>
        <v>否</v>
      </c>
    </row>
    <row r="1012" ht="18.75" spans="1:6">
      <c r="A1012" s="490" t="s">
        <v>1862</v>
      </c>
      <c r="B1012" s="312" t="s">
        <v>1863</v>
      </c>
      <c r="C1012" s="491">
        <v>6</v>
      </c>
      <c r="D1012" s="492"/>
      <c r="E1012" s="493">
        <f t="shared" si="36"/>
        <v>-1</v>
      </c>
      <c r="F1012" s="288" t="str">
        <f t="shared" si="35"/>
        <v>是</v>
      </c>
    </row>
    <row r="1013" ht="18.75" spans="1:6">
      <c r="A1013" s="495" t="s">
        <v>1864</v>
      </c>
      <c r="B1013" s="316" t="s">
        <v>1865</v>
      </c>
      <c r="C1013" s="499">
        <v>6</v>
      </c>
      <c r="D1013" s="500"/>
      <c r="E1013" s="498">
        <f t="shared" si="36"/>
        <v>-1</v>
      </c>
      <c r="F1013" s="288" t="str">
        <f t="shared" si="35"/>
        <v>是</v>
      </c>
    </row>
    <row r="1014" ht="18.75" hidden="1" spans="1:6">
      <c r="A1014" s="495" t="s">
        <v>1866</v>
      </c>
      <c r="B1014" s="316" t="s">
        <v>1867</v>
      </c>
      <c r="C1014" s="499"/>
      <c r="D1014" s="500"/>
      <c r="E1014" s="493" t="e">
        <f t="shared" si="36"/>
        <v>#DIV/0!</v>
      </c>
      <c r="F1014" s="288" t="str">
        <f t="shared" si="35"/>
        <v>否</v>
      </c>
    </row>
    <row r="1015" ht="18.75" hidden="1" spans="1:6">
      <c r="A1015" s="495" t="s">
        <v>1868</v>
      </c>
      <c r="B1015" s="316" t="s">
        <v>1869</v>
      </c>
      <c r="C1015" s="491"/>
      <c r="D1015" s="500"/>
      <c r="E1015" s="493" t="e">
        <f t="shared" si="36"/>
        <v>#DIV/0!</v>
      </c>
      <c r="F1015" s="288" t="str">
        <f t="shared" si="35"/>
        <v>否</v>
      </c>
    </row>
    <row r="1016" ht="18.75" hidden="1" spans="1:6">
      <c r="A1016" s="495" t="s">
        <v>1870</v>
      </c>
      <c r="B1016" s="316" t="s">
        <v>1871</v>
      </c>
      <c r="C1016" s="497"/>
      <c r="D1016" s="500"/>
      <c r="E1016" s="493" t="e">
        <f t="shared" si="36"/>
        <v>#DIV/0!</v>
      </c>
      <c r="F1016" s="288" t="str">
        <f t="shared" si="35"/>
        <v>否</v>
      </c>
    </row>
    <row r="1017" ht="18.75" spans="1:6">
      <c r="A1017" s="490" t="s">
        <v>1872</v>
      </c>
      <c r="B1017" s="312" t="s">
        <v>1873</v>
      </c>
      <c r="C1017" s="491">
        <v>708</v>
      </c>
      <c r="D1017" s="492">
        <v>470</v>
      </c>
      <c r="E1017" s="493">
        <f t="shared" si="36"/>
        <v>-0.336158192090395</v>
      </c>
      <c r="F1017" s="288" t="str">
        <f t="shared" si="35"/>
        <v>是</v>
      </c>
    </row>
    <row r="1018" ht="18.75" spans="1:6">
      <c r="A1018" s="495" t="s">
        <v>1874</v>
      </c>
      <c r="B1018" s="316" t="s">
        <v>1875</v>
      </c>
      <c r="C1018" s="514">
        <v>708</v>
      </c>
      <c r="D1018" s="497">
        <v>470</v>
      </c>
      <c r="E1018" s="498">
        <f t="shared" si="36"/>
        <v>-0.336158192090395</v>
      </c>
      <c r="F1018" s="288" t="str">
        <f t="shared" si="35"/>
        <v>是</v>
      </c>
    </row>
    <row r="1019" ht="18.75" hidden="1" spans="1:6">
      <c r="A1019" s="495" t="s">
        <v>1876</v>
      </c>
      <c r="B1019" s="316" t="s">
        <v>1877</v>
      </c>
      <c r="C1019" s="491"/>
      <c r="D1019" s="500"/>
      <c r="E1019" s="493" t="e">
        <f t="shared" si="36"/>
        <v>#DIV/0!</v>
      </c>
      <c r="F1019" s="288" t="str">
        <f t="shared" si="35"/>
        <v>否</v>
      </c>
    </row>
    <row r="1020" ht="18.75" spans="1:6">
      <c r="A1020" s="490" t="s">
        <v>97</v>
      </c>
      <c r="B1020" s="312" t="s">
        <v>98</v>
      </c>
      <c r="C1020" s="491">
        <v>1061</v>
      </c>
      <c r="D1020" s="492">
        <v>454</v>
      </c>
      <c r="E1020" s="493">
        <f t="shared" si="36"/>
        <v>-0.572101790763431</v>
      </c>
      <c r="F1020" s="288" t="str">
        <f t="shared" si="35"/>
        <v>是</v>
      </c>
    </row>
    <row r="1021" ht="18.75" hidden="1" spans="1:6">
      <c r="A1021" s="490" t="s">
        <v>1878</v>
      </c>
      <c r="B1021" s="312" t="s">
        <v>1879</v>
      </c>
      <c r="C1021" s="499"/>
      <c r="D1021" s="492"/>
      <c r="E1021" s="493" t="e">
        <f t="shared" si="36"/>
        <v>#DIV/0!</v>
      </c>
      <c r="F1021" s="288" t="str">
        <f t="shared" si="35"/>
        <v>否</v>
      </c>
    </row>
    <row r="1022" ht="18.75" hidden="1" spans="1:6">
      <c r="A1022" s="495" t="s">
        <v>1880</v>
      </c>
      <c r="B1022" s="316" t="s">
        <v>142</v>
      </c>
      <c r="C1022" s="499"/>
      <c r="D1022" s="500"/>
      <c r="E1022" s="493" t="e">
        <f t="shared" si="36"/>
        <v>#DIV/0!</v>
      </c>
      <c r="F1022" s="288" t="str">
        <f t="shared" si="35"/>
        <v>否</v>
      </c>
    </row>
    <row r="1023" ht="18.75" hidden="1" spans="1:6">
      <c r="A1023" s="495" t="s">
        <v>1881</v>
      </c>
      <c r="B1023" s="316" t="s">
        <v>144</v>
      </c>
      <c r="C1023" s="499"/>
      <c r="D1023" s="500"/>
      <c r="E1023" s="493" t="e">
        <f t="shared" si="36"/>
        <v>#DIV/0!</v>
      </c>
      <c r="F1023" s="288" t="str">
        <f t="shared" ref="F1023:F1086" si="37">IF(LEN(A1023)=3,"是",IF(B1023&lt;&gt;"",IF(SUM(C1023:D1023)&lt;&gt;0,"是","否"),"是"))</f>
        <v>否</v>
      </c>
    </row>
    <row r="1024" ht="18.75" hidden="1" spans="1:6">
      <c r="A1024" s="495" t="s">
        <v>1882</v>
      </c>
      <c r="B1024" s="316" t="s">
        <v>146</v>
      </c>
      <c r="C1024" s="499"/>
      <c r="D1024" s="500"/>
      <c r="E1024" s="493" t="e">
        <f t="shared" si="36"/>
        <v>#DIV/0!</v>
      </c>
      <c r="F1024" s="288" t="str">
        <f t="shared" si="37"/>
        <v>否</v>
      </c>
    </row>
    <row r="1025" ht="18.75" hidden="1" spans="1:6">
      <c r="A1025" s="495" t="s">
        <v>1883</v>
      </c>
      <c r="B1025" s="316" t="s">
        <v>1884</v>
      </c>
      <c r="C1025" s="499"/>
      <c r="D1025" s="500"/>
      <c r="E1025" s="493" t="e">
        <f t="shared" si="36"/>
        <v>#DIV/0!</v>
      </c>
      <c r="F1025" s="288" t="str">
        <f t="shared" si="37"/>
        <v>否</v>
      </c>
    </row>
    <row r="1026" ht="18.75" hidden="1" spans="1:6">
      <c r="A1026" s="495" t="s">
        <v>1885</v>
      </c>
      <c r="B1026" s="316" t="s">
        <v>1886</v>
      </c>
      <c r="C1026" s="499"/>
      <c r="D1026" s="500"/>
      <c r="E1026" s="493" t="e">
        <f t="shared" si="36"/>
        <v>#DIV/0!</v>
      </c>
      <c r="F1026" s="288" t="str">
        <f t="shared" si="37"/>
        <v>否</v>
      </c>
    </row>
    <row r="1027" ht="18.75" hidden="1" spans="1:6">
      <c r="A1027" s="495" t="s">
        <v>1887</v>
      </c>
      <c r="B1027" s="316" t="s">
        <v>1888</v>
      </c>
      <c r="C1027" s="499"/>
      <c r="D1027" s="500"/>
      <c r="E1027" s="493" t="e">
        <f t="shared" ref="E1027:E1090" si="38">(D1027-C1027)/C1027</f>
        <v>#DIV/0!</v>
      </c>
      <c r="F1027" s="288" t="str">
        <f t="shared" si="37"/>
        <v>否</v>
      </c>
    </row>
    <row r="1028" ht="18.75" hidden="1" spans="1:6">
      <c r="A1028" s="495" t="s">
        <v>1889</v>
      </c>
      <c r="B1028" s="316" t="s">
        <v>1890</v>
      </c>
      <c r="C1028" s="499"/>
      <c r="D1028" s="500"/>
      <c r="E1028" s="493" t="e">
        <f t="shared" si="38"/>
        <v>#DIV/0!</v>
      </c>
      <c r="F1028" s="288" t="str">
        <f t="shared" si="37"/>
        <v>否</v>
      </c>
    </row>
    <row r="1029" ht="18.75" hidden="1" spans="1:6">
      <c r="A1029" s="495" t="s">
        <v>1891</v>
      </c>
      <c r="B1029" s="316" t="s">
        <v>1892</v>
      </c>
      <c r="C1029" s="491"/>
      <c r="D1029" s="500"/>
      <c r="E1029" s="493" t="e">
        <f t="shared" si="38"/>
        <v>#DIV/0!</v>
      </c>
      <c r="F1029" s="288" t="str">
        <f t="shared" si="37"/>
        <v>否</v>
      </c>
    </row>
    <row r="1030" ht="18.75" hidden="1" spans="1:6">
      <c r="A1030" s="495" t="s">
        <v>1893</v>
      </c>
      <c r="B1030" s="316" t="s">
        <v>1894</v>
      </c>
      <c r="C1030" s="499"/>
      <c r="D1030" s="500"/>
      <c r="E1030" s="493" t="e">
        <f t="shared" si="38"/>
        <v>#DIV/0!</v>
      </c>
      <c r="F1030" s="288" t="str">
        <f t="shared" si="37"/>
        <v>否</v>
      </c>
    </row>
    <row r="1031" ht="18.75" hidden="1" spans="1:6">
      <c r="A1031" s="490" t="s">
        <v>1895</v>
      </c>
      <c r="B1031" s="312" t="s">
        <v>1896</v>
      </c>
      <c r="C1031" s="499"/>
      <c r="D1031" s="492"/>
      <c r="E1031" s="493" t="e">
        <f t="shared" si="38"/>
        <v>#DIV/0!</v>
      </c>
      <c r="F1031" s="288" t="str">
        <f t="shared" si="37"/>
        <v>否</v>
      </c>
    </row>
    <row r="1032" ht="18.75" hidden="1" spans="1:6">
      <c r="A1032" s="495" t="s">
        <v>1897</v>
      </c>
      <c r="B1032" s="316" t="s">
        <v>142</v>
      </c>
      <c r="C1032" s="499"/>
      <c r="D1032" s="500"/>
      <c r="E1032" s="493" t="e">
        <f t="shared" si="38"/>
        <v>#DIV/0!</v>
      </c>
      <c r="F1032" s="288" t="str">
        <f t="shared" si="37"/>
        <v>否</v>
      </c>
    </row>
    <row r="1033" ht="18.75" hidden="1" spans="1:6">
      <c r="A1033" s="495" t="s">
        <v>1898</v>
      </c>
      <c r="B1033" s="316" t="s">
        <v>144</v>
      </c>
      <c r="C1033" s="499"/>
      <c r="D1033" s="500"/>
      <c r="E1033" s="493" t="e">
        <f t="shared" si="38"/>
        <v>#DIV/0!</v>
      </c>
      <c r="F1033" s="288" t="str">
        <f t="shared" si="37"/>
        <v>否</v>
      </c>
    </row>
    <row r="1034" ht="18.75" hidden="1" spans="1:6">
      <c r="A1034" s="495" t="s">
        <v>1899</v>
      </c>
      <c r="B1034" s="316" t="s">
        <v>146</v>
      </c>
      <c r="C1034" s="499"/>
      <c r="D1034" s="500"/>
      <c r="E1034" s="493" t="e">
        <f t="shared" si="38"/>
        <v>#DIV/0!</v>
      </c>
      <c r="F1034" s="288" t="str">
        <f t="shared" si="37"/>
        <v>否</v>
      </c>
    </row>
    <row r="1035" ht="18.75" hidden="1" spans="1:6">
      <c r="A1035" s="495" t="s">
        <v>1900</v>
      </c>
      <c r="B1035" s="316" t="s">
        <v>1901</v>
      </c>
      <c r="C1035" s="499"/>
      <c r="D1035" s="500"/>
      <c r="E1035" s="493" t="e">
        <f t="shared" si="38"/>
        <v>#DIV/0!</v>
      </c>
      <c r="F1035" s="288" t="str">
        <f t="shared" si="37"/>
        <v>否</v>
      </c>
    </row>
    <row r="1036" ht="18.75" hidden="1" spans="1:6">
      <c r="A1036" s="495" t="s">
        <v>1902</v>
      </c>
      <c r="B1036" s="316" t="s">
        <v>1903</v>
      </c>
      <c r="C1036" s="499"/>
      <c r="D1036" s="500"/>
      <c r="E1036" s="493" t="e">
        <f t="shared" si="38"/>
        <v>#DIV/0!</v>
      </c>
      <c r="F1036" s="288" t="str">
        <f t="shared" si="37"/>
        <v>否</v>
      </c>
    </row>
    <row r="1037" ht="18.75" hidden="1" spans="1:6">
      <c r="A1037" s="495" t="s">
        <v>1904</v>
      </c>
      <c r="B1037" s="316" t="s">
        <v>1905</v>
      </c>
      <c r="C1037" s="499"/>
      <c r="D1037" s="500"/>
      <c r="E1037" s="493" t="e">
        <f t="shared" si="38"/>
        <v>#DIV/0!</v>
      </c>
      <c r="F1037" s="288" t="str">
        <f t="shared" si="37"/>
        <v>否</v>
      </c>
    </row>
    <row r="1038" ht="18.75" hidden="1" spans="1:6">
      <c r="A1038" s="495" t="s">
        <v>1906</v>
      </c>
      <c r="B1038" s="316" t="s">
        <v>1907</v>
      </c>
      <c r="C1038" s="499"/>
      <c r="D1038" s="500"/>
      <c r="E1038" s="493" t="e">
        <f t="shared" si="38"/>
        <v>#DIV/0!</v>
      </c>
      <c r="F1038" s="288" t="str">
        <f t="shared" si="37"/>
        <v>否</v>
      </c>
    </row>
    <row r="1039" ht="18.75" hidden="1" spans="1:6">
      <c r="A1039" s="495" t="s">
        <v>1908</v>
      </c>
      <c r="B1039" s="316" t="s">
        <v>1909</v>
      </c>
      <c r="C1039" s="499"/>
      <c r="D1039" s="500"/>
      <c r="E1039" s="493" t="e">
        <f t="shared" si="38"/>
        <v>#DIV/0!</v>
      </c>
      <c r="F1039" s="288" t="str">
        <f t="shared" si="37"/>
        <v>否</v>
      </c>
    </row>
    <row r="1040" ht="18.75" hidden="1" spans="1:6">
      <c r="A1040" s="495" t="s">
        <v>1910</v>
      </c>
      <c r="B1040" s="316" t="s">
        <v>1911</v>
      </c>
      <c r="C1040" s="499"/>
      <c r="D1040" s="500"/>
      <c r="E1040" s="493" t="e">
        <f t="shared" si="38"/>
        <v>#DIV/0!</v>
      </c>
      <c r="F1040" s="288" t="str">
        <f t="shared" si="37"/>
        <v>否</v>
      </c>
    </row>
    <row r="1041" ht="18.75" hidden="1" spans="1:6">
      <c r="A1041" s="495" t="s">
        <v>1912</v>
      </c>
      <c r="B1041" s="316" t="s">
        <v>1913</v>
      </c>
      <c r="C1041" s="499"/>
      <c r="D1041" s="500"/>
      <c r="E1041" s="493" t="e">
        <f t="shared" si="38"/>
        <v>#DIV/0!</v>
      </c>
      <c r="F1041" s="288" t="str">
        <f t="shared" si="37"/>
        <v>否</v>
      </c>
    </row>
    <row r="1042" ht="18.75" hidden="1" spans="1:6">
      <c r="A1042" s="495" t="s">
        <v>1914</v>
      </c>
      <c r="B1042" s="316" t="s">
        <v>1915</v>
      </c>
      <c r="C1042" s="499"/>
      <c r="D1042" s="500"/>
      <c r="E1042" s="493" t="e">
        <f t="shared" si="38"/>
        <v>#DIV/0!</v>
      </c>
      <c r="F1042" s="288" t="str">
        <f t="shared" si="37"/>
        <v>否</v>
      </c>
    </row>
    <row r="1043" ht="18.75" hidden="1" spans="1:6">
      <c r="A1043" s="495" t="s">
        <v>1916</v>
      </c>
      <c r="B1043" s="316" t="s">
        <v>1917</v>
      </c>
      <c r="C1043" s="499"/>
      <c r="D1043" s="500"/>
      <c r="E1043" s="493" t="e">
        <f t="shared" si="38"/>
        <v>#DIV/0!</v>
      </c>
      <c r="F1043" s="288" t="str">
        <f t="shared" si="37"/>
        <v>否</v>
      </c>
    </row>
    <row r="1044" ht="18.75" hidden="1" spans="1:6">
      <c r="A1044" s="495" t="s">
        <v>1918</v>
      </c>
      <c r="B1044" s="316" t="s">
        <v>1919</v>
      </c>
      <c r="C1044" s="499"/>
      <c r="D1044" s="500"/>
      <c r="E1044" s="493" t="e">
        <f t="shared" si="38"/>
        <v>#DIV/0!</v>
      </c>
      <c r="F1044" s="288" t="str">
        <f t="shared" si="37"/>
        <v>否</v>
      </c>
    </row>
    <row r="1045" ht="18.75" hidden="1" spans="1:6">
      <c r="A1045" s="495" t="s">
        <v>1920</v>
      </c>
      <c r="B1045" s="316" t="s">
        <v>1921</v>
      </c>
      <c r="C1045" s="491"/>
      <c r="D1045" s="500"/>
      <c r="E1045" s="493" t="e">
        <f t="shared" si="38"/>
        <v>#DIV/0!</v>
      </c>
      <c r="F1045" s="288" t="str">
        <f t="shared" si="37"/>
        <v>否</v>
      </c>
    </row>
    <row r="1046" ht="18.75" hidden="1" spans="1:6">
      <c r="A1046" s="495" t="s">
        <v>1922</v>
      </c>
      <c r="B1046" s="316" t="s">
        <v>1923</v>
      </c>
      <c r="C1046" s="499"/>
      <c r="D1046" s="500"/>
      <c r="E1046" s="493" t="e">
        <f t="shared" si="38"/>
        <v>#DIV/0!</v>
      </c>
      <c r="F1046" s="288" t="str">
        <f t="shared" si="37"/>
        <v>否</v>
      </c>
    </row>
    <row r="1047" ht="18.75" hidden="1" spans="1:6">
      <c r="A1047" s="490" t="s">
        <v>1924</v>
      </c>
      <c r="B1047" s="312" t="s">
        <v>1925</v>
      </c>
      <c r="C1047" s="499"/>
      <c r="D1047" s="492"/>
      <c r="E1047" s="493" t="e">
        <f t="shared" si="38"/>
        <v>#DIV/0!</v>
      </c>
      <c r="F1047" s="288" t="str">
        <f t="shared" si="37"/>
        <v>否</v>
      </c>
    </row>
    <row r="1048" ht="18.75" hidden="1" spans="1:6">
      <c r="A1048" s="495" t="s">
        <v>1926</v>
      </c>
      <c r="B1048" s="316" t="s">
        <v>142</v>
      </c>
      <c r="C1048" s="499"/>
      <c r="D1048" s="500"/>
      <c r="E1048" s="493" t="e">
        <f t="shared" si="38"/>
        <v>#DIV/0!</v>
      </c>
      <c r="F1048" s="288" t="str">
        <f t="shared" si="37"/>
        <v>否</v>
      </c>
    </row>
    <row r="1049" ht="18.75" hidden="1" spans="1:6">
      <c r="A1049" s="495" t="s">
        <v>1927</v>
      </c>
      <c r="B1049" s="316" t="s">
        <v>144</v>
      </c>
      <c r="C1049" s="499"/>
      <c r="D1049" s="500"/>
      <c r="E1049" s="493" t="e">
        <f t="shared" si="38"/>
        <v>#DIV/0!</v>
      </c>
      <c r="F1049" s="288" t="str">
        <f t="shared" si="37"/>
        <v>否</v>
      </c>
    </row>
    <row r="1050" ht="18.75" hidden="1" spans="1:6">
      <c r="A1050" s="495" t="s">
        <v>1928</v>
      </c>
      <c r="B1050" s="316" t="s">
        <v>146</v>
      </c>
      <c r="C1050" s="491"/>
      <c r="D1050" s="500"/>
      <c r="E1050" s="493" t="e">
        <f t="shared" si="38"/>
        <v>#DIV/0!</v>
      </c>
      <c r="F1050" s="288" t="str">
        <f t="shared" si="37"/>
        <v>否</v>
      </c>
    </row>
    <row r="1051" ht="18.75" hidden="1" spans="1:6">
      <c r="A1051" s="495" t="s">
        <v>1929</v>
      </c>
      <c r="B1051" s="316" t="s">
        <v>1930</v>
      </c>
      <c r="C1051" s="499"/>
      <c r="D1051" s="500"/>
      <c r="E1051" s="493" t="e">
        <f t="shared" si="38"/>
        <v>#DIV/0!</v>
      </c>
      <c r="F1051" s="288" t="str">
        <f t="shared" si="37"/>
        <v>否</v>
      </c>
    </row>
    <row r="1052" ht="18.75" spans="1:6">
      <c r="A1052" s="490" t="s">
        <v>1931</v>
      </c>
      <c r="B1052" s="312" t="s">
        <v>1932</v>
      </c>
      <c r="C1052" s="491">
        <v>573</v>
      </c>
      <c r="D1052" s="492">
        <v>200</v>
      </c>
      <c r="E1052" s="493">
        <f t="shared" si="38"/>
        <v>-0.650959860383944</v>
      </c>
      <c r="F1052" s="288" t="str">
        <f t="shared" si="37"/>
        <v>是</v>
      </c>
    </row>
    <row r="1053" ht="18.75" hidden="1" spans="1:6">
      <c r="A1053" s="495" t="s">
        <v>1933</v>
      </c>
      <c r="B1053" s="316" t="s">
        <v>142</v>
      </c>
      <c r="C1053" s="499"/>
      <c r="D1053" s="500"/>
      <c r="E1053" s="493" t="e">
        <f t="shared" si="38"/>
        <v>#DIV/0!</v>
      </c>
      <c r="F1053" s="288" t="str">
        <f t="shared" si="37"/>
        <v>否</v>
      </c>
    </row>
    <row r="1054" ht="18.75" hidden="1" spans="1:6">
      <c r="A1054" s="495" t="s">
        <v>1934</v>
      </c>
      <c r="B1054" s="316" t="s">
        <v>144</v>
      </c>
      <c r="C1054" s="499"/>
      <c r="D1054" s="500"/>
      <c r="E1054" s="493" t="e">
        <f t="shared" si="38"/>
        <v>#DIV/0!</v>
      </c>
      <c r="F1054" s="288" t="str">
        <f t="shared" si="37"/>
        <v>否</v>
      </c>
    </row>
    <row r="1055" ht="18.75" hidden="1" spans="1:6">
      <c r="A1055" s="495" t="s">
        <v>1935</v>
      </c>
      <c r="B1055" s="316" t="s">
        <v>146</v>
      </c>
      <c r="C1055" s="499"/>
      <c r="D1055" s="500"/>
      <c r="E1055" s="493" t="e">
        <f t="shared" si="38"/>
        <v>#DIV/0!</v>
      </c>
      <c r="F1055" s="288" t="str">
        <f t="shared" si="37"/>
        <v>否</v>
      </c>
    </row>
    <row r="1056" ht="18.75" hidden="1" spans="1:6">
      <c r="A1056" s="495" t="s">
        <v>1936</v>
      </c>
      <c r="B1056" s="316" t="s">
        <v>1937</v>
      </c>
      <c r="C1056" s="499"/>
      <c r="D1056" s="500"/>
      <c r="E1056" s="493" t="e">
        <f t="shared" si="38"/>
        <v>#DIV/0!</v>
      </c>
      <c r="F1056" s="288" t="str">
        <f t="shared" si="37"/>
        <v>否</v>
      </c>
    </row>
    <row r="1057" ht="18.75" hidden="1" spans="1:6">
      <c r="A1057" s="495" t="s">
        <v>1938</v>
      </c>
      <c r="B1057" s="316" t="s">
        <v>1939</v>
      </c>
      <c r="C1057" s="499"/>
      <c r="D1057" s="500"/>
      <c r="E1057" s="493" t="e">
        <f t="shared" si="38"/>
        <v>#DIV/0!</v>
      </c>
      <c r="F1057" s="288" t="str">
        <f t="shared" si="37"/>
        <v>否</v>
      </c>
    </row>
    <row r="1058" ht="18.75" hidden="1" spans="1:6">
      <c r="A1058" s="495" t="s">
        <v>1940</v>
      </c>
      <c r="B1058" s="316" t="s">
        <v>1941</v>
      </c>
      <c r="C1058" s="499"/>
      <c r="D1058" s="500"/>
      <c r="E1058" s="493" t="e">
        <f t="shared" si="38"/>
        <v>#DIV/0!</v>
      </c>
      <c r="F1058" s="288" t="str">
        <f t="shared" si="37"/>
        <v>否</v>
      </c>
    </row>
    <row r="1059" ht="18.75" hidden="1" spans="1:6">
      <c r="A1059" s="495" t="s">
        <v>1942</v>
      </c>
      <c r="B1059" s="316" t="s">
        <v>1943</v>
      </c>
      <c r="C1059" s="499"/>
      <c r="D1059" s="500"/>
      <c r="E1059" s="493" t="e">
        <f t="shared" si="38"/>
        <v>#DIV/0!</v>
      </c>
      <c r="F1059" s="288" t="str">
        <f t="shared" si="37"/>
        <v>否</v>
      </c>
    </row>
    <row r="1060" ht="18.75" hidden="1" spans="1:6">
      <c r="A1060" s="495" t="s">
        <v>1944</v>
      </c>
      <c r="B1060" s="316" t="s">
        <v>1945</v>
      </c>
      <c r="C1060" s="499"/>
      <c r="D1060" s="500"/>
      <c r="E1060" s="493" t="e">
        <f t="shared" si="38"/>
        <v>#DIV/0!</v>
      </c>
      <c r="F1060" s="288" t="str">
        <f t="shared" si="37"/>
        <v>否</v>
      </c>
    </row>
    <row r="1061" ht="18.75" hidden="1" spans="1:6">
      <c r="A1061" s="495" t="s">
        <v>1946</v>
      </c>
      <c r="B1061" s="316" t="s">
        <v>1947</v>
      </c>
      <c r="C1061" s="499"/>
      <c r="D1061" s="500"/>
      <c r="E1061" s="493" t="e">
        <f t="shared" si="38"/>
        <v>#DIV/0!</v>
      </c>
      <c r="F1061" s="288" t="str">
        <f t="shared" si="37"/>
        <v>否</v>
      </c>
    </row>
    <row r="1062" ht="18.75" hidden="1" spans="1:6">
      <c r="A1062" s="495" t="s">
        <v>1948</v>
      </c>
      <c r="B1062" s="316" t="s">
        <v>1949</v>
      </c>
      <c r="C1062" s="499"/>
      <c r="D1062" s="500"/>
      <c r="E1062" s="493" t="e">
        <f t="shared" si="38"/>
        <v>#DIV/0!</v>
      </c>
      <c r="F1062" s="288" t="str">
        <f t="shared" si="37"/>
        <v>否</v>
      </c>
    </row>
    <row r="1063" ht="18.75" hidden="1" spans="1:6">
      <c r="A1063" s="495" t="s">
        <v>1950</v>
      </c>
      <c r="B1063" s="316" t="s">
        <v>1822</v>
      </c>
      <c r="C1063" s="499"/>
      <c r="D1063" s="500"/>
      <c r="E1063" s="493" t="e">
        <f t="shared" si="38"/>
        <v>#DIV/0!</v>
      </c>
      <c r="F1063" s="288" t="str">
        <f t="shared" si="37"/>
        <v>否</v>
      </c>
    </row>
    <row r="1064" ht="18.75" hidden="1" spans="1:6">
      <c r="A1064" s="495" t="s">
        <v>1951</v>
      </c>
      <c r="B1064" s="316" t="s">
        <v>1952</v>
      </c>
      <c r="C1064" s="496"/>
      <c r="D1064" s="500"/>
      <c r="E1064" s="493" t="e">
        <f t="shared" si="38"/>
        <v>#DIV/0!</v>
      </c>
      <c r="F1064" s="288" t="str">
        <f t="shared" si="37"/>
        <v>否</v>
      </c>
    </row>
    <row r="1065" ht="18.75" hidden="1" spans="1:6">
      <c r="A1065" s="502">
        <v>2150516</v>
      </c>
      <c r="B1065" s="515" t="s">
        <v>1953</v>
      </c>
      <c r="C1065" s="499"/>
      <c r="D1065" s="500"/>
      <c r="E1065" s="493" t="e">
        <f t="shared" si="38"/>
        <v>#DIV/0!</v>
      </c>
      <c r="F1065" s="288" t="str">
        <f t="shared" si="37"/>
        <v>否</v>
      </c>
    </row>
    <row r="1066" ht="18.75" spans="1:6">
      <c r="A1066" s="502">
        <v>2150517</v>
      </c>
      <c r="B1066" s="515" t="s">
        <v>1954</v>
      </c>
      <c r="C1066" s="499">
        <v>573</v>
      </c>
      <c r="D1066" s="497">
        <v>200</v>
      </c>
      <c r="E1066" s="498">
        <f t="shared" si="38"/>
        <v>-0.650959860383944</v>
      </c>
      <c r="F1066" s="288" t="str">
        <f t="shared" si="37"/>
        <v>是</v>
      </c>
    </row>
    <row r="1067" ht="18.75" hidden="1" spans="1:6">
      <c r="A1067" s="502">
        <v>2150550</v>
      </c>
      <c r="B1067" s="515" t="s">
        <v>160</v>
      </c>
      <c r="C1067" s="491"/>
      <c r="D1067" s="500"/>
      <c r="E1067" s="493" t="e">
        <f t="shared" si="38"/>
        <v>#DIV/0!</v>
      </c>
      <c r="F1067" s="288" t="str">
        <f t="shared" si="37"/>
        <v>否</v>
      </c>
    </row>
    <row r="1068" ht="18.75" hidden="1" spans="1:6">
      <c r="A1068" s="495" t="s">
        <v>1955</v>
      </c>
      <c r="B1068" s="316" t="s">
        <v>1956</v>
      </c>
      <c r="C1068" s="499"/>
      <c r="D1068" s="500"/>
      <c r="E1068" s="493" t="e">
        <f t="shared" si="38"/>
        <v>#DIV/0!</v>
      </c>
      <c r="F1068" s="288" t="str">
        <f t="shared" si="37"/>
        <v>否</v>
      </c>
    </row>
    <row r="1069" ht="18.75" spans="1:6">
      <c r="A1069" s="490" t="s">
        <v>1957</v>
      </c>
      <c r="B1069" s="312" t="s">
        <v>1958</v>
      </c>
      <c r="C1069" s="516">
        <v>236</v>
      </c>
      <c r="D1069" s="492">
        <v>254</v>
      </c>
      <c r="E1069" s="493">
        <f t="shared" si="38"/>
        <v>0.076271186440678</v>
      </c>
      <c r="F1069" s="288" t="str">
        <f t="shared" si="37"/>
        <v>是</v>
      </c>
    </row>
    <row r="1070" ht="18.75" spans="1:6">
      <c r="A1070" s="495" t="s">
        <v>1959</v>
      </c>
      <c r="B1070" s="316" t="s">
        <v>142</v>
      </c>
      <c r="C1070" s="517">
        <v>236</v>
      </c>
      <c r="D1070" s="500">
        <v>254</v>
      </c>
      <c r="E1070" s="498">
        <f t="shared" si="38"/>
        <v>0.076271186440678</v>
      </c>
      <c r="F1070" s="288" t="str">
        <f t="shared" si="37"/>
        <v>是</v>
      </c>
    </row>
    <row r="1071" ht="18.75" hidden="1" spans="1:6">
      <c r="A1071" s="495" t="s">
        <v>1960</v>
      </c>
      <c r="B1071" s="316" t="s">
        <v>144</v>
      </c>
      <c r="C1071" s="499"/>
      <c r="D1071" s="500"/>
      <c r="E1071" s="493" t="e">
        <f t="shared" si="38"/>
        <v>#DIV/0!</v>
      </c>
      <c r="F1071" s="288" t="str">
        <f t="shared" si="37"/>
        <v>否</v>
      </c>
    </row>
    <row r="1072" ht="18.75" hidden="1" spans="1:6">
      <c r="A1072" s="495" t="s">
        <v>1961</v>
      </c>
      <c r="B1072" s="316" t="s">
        <v>146</v>
      </c>
      <c r="C1072" s="499"/>
      <c r="D1072" s="500"/>
      <c r="E1072" s="493" t="e">
        <f t="shared" si="38"/>
        <v>#DIV/0!</v>
      </c>
      <c r="F1072" s="288" t="str">
        <f t="shared" si="37"/>
        <v>否</v>
      </c>
    </row>
    <row r="1073" ht="18.75" hidden="1" spans="1:6">
      <c r="A1073" s="495" t="s">
        <v>1962</v>
      </c>
      <c r="B1073" s="316" t="s">
        <v>1963</v>
      </c>
      <c r="C1073" s="499"/>
      <c r="D1073" s="500"/>
      <c r="E1073" s="493" t="e">
        <f t="shared" si="38"/>
        <v>#DIV/0!</v>
      </c>
      <c r="F1073" s="288" t="str">
        <f t="shared" si="37"/>
        <v>否</v>
      </c>
    </row>
    <row r="1074" ht="18.75" hidden="1" spans="1:6">
      <c r="A1074" s="495" t="s">
        <v>1964</v>
      </c>
      <c r="B1074" s="316" t="s">
        <v>1965</v>
      </c>
      <c r="C1074" s="491"/>
      <c r="D1074" s="500"/>
      <c r="E1074" s="493" t="e">
        <f t="shared" si="38"/>
        <v>#DIV/0!</v>
      </c>
      <c r="F1074" s="288" t="str">
        <f t="shared" si="37"/>
        <v>否</v>
      </c>
    </row>
    <row r="1075" ht="18.75" hidden="1" spans="1:6">
      <c r="A1075" s="495" t="s">
        <v>1966</v>
      </c>
      <c r="B1075" s="316" t="s">
        <v>1967</v>
      </c>
      <c r="C1075" s="499"/>
      <c r="D1075" s="500"/>
      <c r="E1075" s="493" t="e">
        <f t="shared" si="38"/>
        <v>#DIV/0!</v>
      </c>
      <c r="F1075" s="288" t="str">
        <f t="shared" si="37"/>
        <v>否</v>
      </c>
    </row>
    <row r="1076" ht="18.75" spans="1:6">
      <c r="A1076" s="490" t="s">
        <v>1968</v>
      </c>
      <c r="B1076" s="312" t="s">
        <v>1969</v>
      </c>
      <c r="C1076" s="491">
        <v>252</v>
      </c>
      <c r="D1076" s="492"/>
      <c r="E1076" s="493">
        <f t="shared" si="38"/>
        <v>-1</v>
      </c>
      <c r="F1076" s="288" t="str">
        <f t="shared" si="37"/>
        <v>是</v>
      </c>
    </row>
    <row r="1077" ht="18.75" hidden="1" spans="1:6">
      <c r="A1077" s="495" t="s">
        <v>1970</v>
      </c>
      <c r="B1077" s="316" t="s">
        <v>142</v>
      </c>
      <c r="C1077" s="499"/>
      <c r="D1077" s="500"/>
      <c r="E1077" s="493" t="e">
        <f t="shared" si="38"/>
        <v>#DIV/0!</v>
      </c>
      <c r="F1077" s="288" t="str">
        <f t="shared" si="37"/>
        <v>否</v>
      </c>
    </row>
    <row r="1078" ht="18.75" hidden="1" spans="1:6">
      <c r="A1078" s="495" t="s">
        <v>1971</v>
      </c>
      <c r="B1078" s="316" t="s">
        <v>144</v>
      </c>
      <c r="C1078" s="499"/>
      <c r="D1078" s="500"/>
      <c r="E1078" s="493" t="e">
        <f t="shared" si="38"/>
        <v>#DIV/0!</v>
      </c>
      <c r="F1078" s="288" t="str">
        <f t="shared" si="37"/>
        <v>否</v>
      </c>
    </row>
    <row r="1079" ht="18.75" hidden="1" spans="1:6">
      <c r="A1079" s="495" t="s">
        <v>1972</v>
      </c>
      <c r="B1079" s="316" t="s">
        <v>146</v>
      </c>
      <c r="C1079" s="499"/>
      <c r="D1079" s="500"/>
      <c r="E1079" s="493" t="e">
        <f t="shared" si="38"/>
        <v>#DIV/0!</v>
      </c>
      <c r="F1079" s="288" t="str">
        <f t="shared" si="37"/>
        <v>否</v>
      </c>
    </row>
    <row r="1080" ht="18.75" hidden="1" spans="1:6">
      <c r="A1080" s="495" t="s">
        <v>1973</v>
      </c>
      <c r="B1080" s="316" t="s">
        <v>1974</v>
      </c>
      <c r="C1080" s="499"/>
      <c r="D1080" s="500"/>
      <c r="E1080" s="493" t="e">
        <f t="shared" si="38"/>
        <v>#DIV/0!</v>
      </c>
      <c r="F1080" s="288" t="str">
        <f t="shared" si="37"/>
        <v>否</v>
      </c>
    </row>
    <row r="1081" ht="18.75" spans="1:6">
      <c r="A1081" s="495" t="s">
        <v>1975</v>
      </c>
      <c r="B1081" s="316" t="s">
        <v>1976</v>
      </c>
      <c r="C1081" s="496">
        <v>252</v>
      </c>
      <c r="D1081" s="500"/>
      <c r="E1081" s="498">
        <f t="shared" si="38"/>
        <v>-1</v>
      </c>
      <c r="F1081" s="288" t="str">
        <f t="shared" si="37"/>
        <v>是</v>
      </c>
    </row>
    <row r="1082" ht="18.75" hidden="1" spans="1:6">
      <c r="A1082" s="502">
        <v>2150806</v>
      </c>
      <c r="B1082" s="511" t="s">
        <v>1977</v>
      </c>
      <c r="C1082" s="491"/>
      <c r="D1082" s="500"/>
      <c r="E1082" s="493" t="e">
        <f t="shared" si="38"/>
        <v>#DIV/0!</v>
      </c>
      <c r="F1082" s="288" t="str">
        <f t="shared" si="37"/>
        <v>否</v>
      </c>
    </row>
    <row r="1083" ht="18.75" hidden="1" spans="1:6">
      <c r="A1083" s="495" t="s">
        <v>1978</v>
      </c>
      <c r="B1083" s="316" t="s">
        <v>1979</v>
      </c>
      <c r="C1083" s="499"/>
      <c r="D1083" s="497"/>
      <c r="E1083" s="493" t="e">
        <f t="shared" si="38"/>
        <v>#DIV/0!</v>
      </c>
      <c r="F1083" s="288" t="str">
        <f t="shared" si="37"/>
        <v>否</v>
      </c>
    </row>
    <row r="1084" ht="18.75" hidden="1" spans="1:6">
      <c r="A1084" s="490" t="s">
        <v>1980</v>
      </c>
      <c r="B1084" s="312" t="s">
        <v>1981</v>
      </c>
      <c r="C1084" s="499"/>
      <c r="D1084" s="492"/>
      <c r="E1084" s="493" t="e">
        <f t="shared" si="38"/>
        <v>#DIV/0!</v>
      </c>
      <c r="F1084" s="288" t="str">
        <f t="shared" si="37"/>
        <v>否</v>
      </c>
    </row>
    <row r="1085" ht="18.75" hidden="1" spans="1:6">
      <c r="A1085" s="495" t="s">
        <v>1982</v>
      </c>
      <c r="B1085" s="316" t="s">
        <v>1983</v>
      </c>
      <c r="C1085" s="499"/>
      <c r="D1085" s="500"/>
      <c r="E1085" s="493" t="e">
        <f t="shared" si="38"/>
        <v>#DIV/0!</v>
      </c>
      <c r="F1085" s="288" t="str">
        <f t="shared" si="37"/>
        <v>否</v>
      </c>
    </row>
    <row r="1086" ht="18.75" hidden="1" spans="1:6">
      <c r="A1086" s="495" t="s">
        <v>1984</v>
      </c>
      <c r="B1086" s="316" t="s">
        <v>1985</v>
      </c>
      <c r="C1086" s="499"/>
      <c r="D1086" s="500"/>
      <c r="E1086" s="493" t="e">
        <f t="shared" si="38"/>
        <v>#DIV/0!</v>
      </c>
      <c r="F1086" s="288" t="str">
        <f t="shared" si="37"/>
        <v>否</v>
      </c>
    </row>
    <row r="1087" ht="18.75" hidden="1" spans="1:6">
      <c r="A1087" s="495" t="s">
        <v>1986</v>
      </c>
      <c r="B1087" s="316" t="s">
        <v>1987</v>
      </c>
      <c r="C1087" s="499"/>
      <c r="D1087" s="500"/>
      <c r="E1087" s="493" t="e">
        <f t="shared" si="38"/>
        <v>#DIV/0!</v>
      </c>
      <c r="F1087" s="288" t="str">
        <f t="shared" ref="F1087:F1109" si="39">IF(LEN(A1087)=3,"是",IF(B1087&lt;&gt;"",IF(SUM(C1087:D1087)&lt;&gt;0,"是","否"),"是"))</f>
        <v>否</v>
      </c>
    </row>
    <row r="1088" ht="18.75" hidden="1" spans="1:6">
      <c r="A1088" s="495" t="s">
        <v>1988</v>
      </c>
      <c r="B1088" s="316" t="s">
        <v>1989</v>
      </c>
      <c r="C1088" s="518"/>
      <c r="D1088" s="500"/>
      <c r="E1088" s="493" t="e">
        <f t="shared" si="38"/>
        <v>#DIV/0!</v>
      </c>
      <c r="F1088" s="288" t="str">
        <f t="shared" si="39"/>
        <v>否</v>
      </c>
    </row>
    <row r="1089" ht="18.75" hidden="1" spans="1:6">
      <c r="A1089" s="495" t="s">
        <v>1990</v>
      </c>
      <c r="B1089" s="316" t="s">
        <v>1991</v>
      </c>
      <c r="C1089" s="491"/>
      <c r="D1089" s="500"/>
      <c r="E1089" s="493" t="e">
        <f t="shared" si="38"/>
        <v>#DIV/0!</v>
      </c>
      <c r="F1089" s="288" t="str">
        <f t="shared" si="39"/>
        <v>否</v>
      </c>
    </row>
    <row r="1090" ht="18.75" spans="1:6">
      <c r="A1090" s="490" t="s">
        <v>99</v>
      </c>
      <c r="B1090" s="312" t="s">
        <v>100</v>
      </c>
      <c r="C1090" s="508">
        <v>597</v>
      </c>
      <c r="D1090" s="492">
        <v>150</v>
      </c>
      <c r="E1090" s="493">
        <f t="shared" si="38"/>
        <v>-0.748743718592965</v>
      </c>
      <c r="F1090" s="288" t="str">
        <f t="shared" si="39"/>
        <v>是</v>
      </c>
    </row>
    <row r="1091" ht="18.75" spans="1:6">
      <c r="A1091" s="490" t="s">
        <v>1992</v>
      </c>
      <c r="B1091" s="312" t="s">
        <v>1993</v>
      </c>
      <c r="C1091" s="508">
        <v>587</v>
      </c>
      <c r="D1091" s="492">
        <v>150</v>
      </c>
      <c r="E1091" s="498">
        <f t="shared" ref="E1091:E1110" si="40">(D1091-C1091)/C1091</f>
        <v>-0.744463373083475</v>
      </c>
      <c r="F1091" s="288" t="str">
        <f t="shared" si="39"/>
        <v>是</v>
      </c>
    </row>
    <row r="1092" ht="18.75" spans="1:6">
      <c r="A1092" s="495" t="s">
        <v>1994</v>
      </c>
      <c r="B1092" s="316" t="s">
        <v>142</v>
      </c>
      <c r="C1092" s="499">
        <v>147</v>
      </c>
      <c r="D1092" s="497">
        <v>150</v>
      </c>
      <c r="E1092" s="498">
        <f t="shared" si="40"/>
        <v>0.0204081632653061</v>
      </c>
      <c r="F1092" s="288" t="str">
        <f t="shared" si="39"/>
        <v>是</v>
      </c>
    </row>
    <row r="1093" ht="18.75" hidden="1" spans="1:6">
      <c r="A1093" s="495" t="s">
        <v>1995</v>
      </c>
      <c r="B1093" s="316" t="s">
        <v>144</v>
      </c>
      <c r="C1093" s="499"/>
      <c r="D1093" s="497"/>
      <c r="E1093" s="493" t="e">
        <f t="shared" si="40"/>
        <v>#DIV/0!</v>
      </c>
      <c r="F1093" s="288" t="str">
        <f t="shared" si="39"/>
        <v>否</v>
      </c>
    </row>
    <row r="1094" ht="18.75" hidden="1" spans="1:6">
      <c r="A1094" s="495" t="s">
        <v>1996</v>
      </c>
      <c r="B1094" s="316" t="s">
        <v>146</v>
      </c>
      <c r="C1094" s="499"/>
      <c r="D1094" s="500"/>
      <c r="E1094" s="493" t="e">
        <f t="shared" si="40"/>
        <v>#DIV/0!</v>
      </c>
      <c r="F1094" s="288" t="str">
        <f t="shared" si="39"/>
        <v>否</v>
      </c>
    </row>
    <row r="1095" ht="18.75" hidden="1" spans="1:6">
      <c r="A1095" s="495" t="s">
        <v>1997</v>
      </c>
      <c r="B1095" s="316" t="s">
        <v>1998</v>
      </c>
      <c r="C1095" s="499"/>
      <c r="D1095" s="500"/>
      <c r="E1095" s="493" t="e">
        <f t="shared" si="40"/>
        <v>#DIV/0!</v>
      </c>
      <c r="F1095" s="288" t="str">
        <f t="shared" si="39"/>
        <v>否</v>
      </c>
    </row>
    <row r="1096" ht="18.75" hidden="1" spans="1:6">
      <c r="A1096" s="495" t="s">
        <v>1999</v>
      </c>
      <c r="B1096" s="316" t="s">
        <v>2000</v>
      </c>
      <c r="C1096" s="499"/>
      <c r="D1096" s="500"/>
      <c r="E1096" s="493" t="e">
        <f t="shared" si="40"/>
        <v>#DIV/0!</v>
      </c>
      <c r="F1096" s="288" t="str">
        <f t="shared" si="39"/>
        <v>否</v>
      </c>
    </row>
    <row r="1097" ht="18.75" hidden="1" spans="1:6">
      <c r="A1097" s="495" t="s">
        <v>2001</v>
      </c>
      <c r="B1097" s="316" t="s">
        <v>2002</v>
      </c>
      <c r="C1097" s="499"/>
      <c r="D1097" s="500"/>
      <c r="E1097" s="493" t="e">
        <f t="shared" si="40"/>
        <v>#DIV/0!</v>
      </c>
      <c r="F1097" s="288" t="str">
        <f t="shared" si="39"/>
        <v>否</v>
      </c>
    </row>
    <row r="1098" ht="18.75" hidden="1" spans="1:6">
      <c r="A1098" s="495" t="s">
        <v>2003</v>
      </c>
      <c r="B1098" s="316" t="s">
        <v>2004</v>
      </c>
      <c r="C1098" s="496"/>
      <c r="D1098" s="500"/>
      <c r="E1098" s="493" t="e">
        <f t="shared" si="40"/>
        <v>#DIV/0!</v>
      </c>
      <c r="F1098" s="288" t="str">
        <f t="shared" si="39"/>
        <v>否</v>
      </c>
    </row>
    <row r="1099" ht="18.75" hidden="1" spans="1:6">
      <c r="A1099" s="495" t="s">
        <v>2005</v>
      </c>
      <c r="B1099" s="316" t="s">
        <v>160</v>
      </c>
      <c r="C1099" s="491"/>
      <c r="D1099" s="500"/>
      <c r="E1099" s="493" t="e">
        <f t="shared" si="40"/>
        <v>#DIV/0!</v>
      </c>
      <c r="F1099" s="288" t="str">
        <f t="shared" si="39"/>
        <v>否</v>
      </c>
    </row>
    <row r="1100" ht="18.75" spans="1:6">
      <c r="A1100" s="495" t="s">
        <v>2006</v>
      </c>
      <c r="B1100" s="316" t="s">
        <v>2007</v>
      </c>
      <c r="C1100" s="499">
        <v>440</v>
      </c>
      <c r="D1100" s="497"/>
      <c r="E1100" s="498">
        <f t="shared" si="40"/>
        <v>-1</v>
      </c>
      <c r="F1100" s="288" t="str">
        <f t="shared" si="39"/>
        <v>是</v>
      </c>
    </row>
    <row r="1101" ht="18.75" spans="1:6">
      <c r="A1101" s="490" t="s">
        <v>2008</v>
      </c>
      <c r="B1101" s="312" t="s">
        <v>2009</v>
      </c>
      <c r="C1101" s="491">
        <v>10</v>
      </c>
      <c r="D1101" s="492"/>
      <c r="E1101" s="498">
        <f t="shared" si="40"/>
        <v>-1</v>
      </c>
      <c r="F1101" s="288" t="str">
        <f t="shared" si="39"/>
        <v>是</v>
      </c>
    </row>
    <row r="1102" ht="18.75" hidden="1" spans="1:6">
      <c r="A1102" s="495" t="s">
        <v>2010</v>
      </c>
      <c r="B1102" s="316" t="s">
        <v>142</v>
      </c>
      <c r="C1102" s="499"/>
      <c r="D1102" s="500"/>
      <c r="E1102" s="493" t="e">
        <f t="shared" si="40"/>
        <v>#DIV/0!</v>
      </c>
      <c r="F1102" s="288" t="str">
        <f t="shared" si="39"/>
        <v>否</v>
      </c>
    </row>
    <row r="1103" ht="18.75" hidden="1" spans="1:6">
      <c r="A1103" s="495" t="s">
        <v>2011</v>
      </c>
      <c r="B1103" s="316" t="s">
        <v>144</v>
      </c>
      <c r="C1103" s="499"/>
      <c r="D1103" s="500"/>
      <c r="E1103" s="493" t="e">
        <f t="shared" si="40"/>
        <v>#DIV/0!</v>
      </c>
      <c r="F1103" s="288" t="str">
        <f t="shared" si="39"/>
        <v>否</v>
      </c>
    </row>
    <row r="1104" ht="18.75" hidden="1" spans="1:6">
      <c r="A1104" s="495" t="s">
        <v>2012</v>
      </c>
      <c r="B1104" s="316" t="s">
        <v>146</v>
      </c>
      <c r="C1104" s="499"/>
      <c r="D1104" s="500"/>
      <c r="E1104" s="493" t="e">
        <f t="shared" si="40"/>
        <v>#DIV/0!</v>
      </c>
      <c r="F1104" s="288" t="str">
        <f t="shared" si="39"/>
        <v>否</v>
      </c>
    </row>
    <row r="1105" ht="18.75" hidden="1" spans="1:6">
      <c r="A1105" s="495" t="s">
        <v>2013</v>
      </c>
      <c r="B1105" s="316" t="s">
        <v>2014</v>
      </c>
      <c r="C1105" s="491"/>
      <c r="D1105" s="500"/>
      <c r="E1105" s="493" t="e">
        <f t="shared" si="40"/>
        <v>#DIV/0!</v>
      </c>
      <c r="F1105" s="288" t="str">
        <f t="shared" si="39"/>
        <v>否</v>
      </c>
    </row>
    <row r="1106" ht="18.75" spans="1:6">
      <c r="A1106" s="495" t="s">
        <v>2015</v>
      </c>
      <c r="B1106" s="316" t="s">
        <v>2016</v>
      </c>
      <c r="C1106" s="499">
        <v>10</v>
      </c>
      <c r="D1106" s="500"/>
      <c r="E1106" s="498">
        <f t="shared" si="40"/>
        <v>-1</v>
      </c>
      <c r="F1106" s="288" t="str">
        <f t="shared" si="39"/>
        <v>是</v>
      </c>
    </row>
    <row r="1107" ht="18.75" hidden="1" spans="1:6">
      <c r="A1107" s="490" t="s">
        <v>2017</v>
      </c>
      <c r="B1107" s="312" t="s">
        <v>2018</v>
      </c>
      <c r="C1107" s="497"/>
      <c r="D1107" s="492"/>
      <c r="E1107" s="493" t="e">
        <f t="shared" si="40"/>
        <v>#DIV/0!</v>
      </c>
      <c r="F1107" s="288" t="str">
        <f t="shared" si="39"/>
        <v>否</v>
      </c>
    </row>
    <row r="1108" ht="18.75" hidden="1" spans="1:6">
      <c r="A1108" s="495" t="s">
        <v>2019</v>
      </c>
      <c r="B1108" s="316" t="s">
        <v>2020</v>
      </c>
      <c r="C1108" s="507"/>
      <c r="D1108" s="500"/>
      <c r="E1108" s="493" t="e">
        <f t="shared" si="40"/>
        <v>#DIV/0!</v>
      </c>
      <c r="F1108" s="288" t="str">
        <f t="shared" si="39"/>
        <v>否</v>
      </c>
    </row>
    <row r="1109" ht="18.75" hidden="1" spans="1:6">
      <c r="A1109" s="495" t="s">
        <v>2021</v>
      </c>
      <c r="B1109" s="316" t="s">
        <v>2022</v>
      </c>
      <c r="C1109" s="491"/>
      <c r="D1109" s="497"/>
      <c r="E1109" s="493" t="e">
        <f t="shared" si="40"/>
        <v>#DIV/0!</v>
      </c>
      <c r="F1109" s="288" t="str">
        <f t="shared" si="39"/>
        <v>否</v>
      </c>
    </row>
    <row r="1110" ht="36" customHeight="1" spans="1:6">
      <c r="A1110" s="490" t="s">
        <v>101</v>
      </c>
      <c r="B1110" s="312" t="s">
        <v>102</v>
      </c>
      <c r="C1110" s="491">
        <v>10</v>
      </c>
      <c r="D1110" s="492">
        <v>10</v>
      </c>
      <c r="E1110" s="493">
        <f t="shared" si="40"/>
        <v>0</v>
      </c>
      <c r="F1110" s="288" t="str">
        <f t="shared" ref="F1110:F1148" si="41">IF(LEN(A1110)=3,"是",IF(B1110&lt;&gt;"",IF(SUM(C1110:D1110)&lt;&gt;0,"是","否"),"是"))</f>
        <v>是</v>
      </c>
    </row>
    <row r="1111" ht="36" customHeight="1" spans="1:6">
      <c r="A1111" s="490" t="s">
        <v>2023</v>
      </c>
      <c r="B1111" s="312" t="s">
        <v>2024</v>
      </c>
      <c r="C1111" s="491">
        <v>979</v>
      </c>
      <c r="D1111" s="505">
        <f>SUM(D1112:D1117)</f>
        <v>0</v>
      </c>
      <c r="E1111" s="506">
        <f t="shared" ref="E1111:E1117" si="42">IF(C1111&gt;0,D1111/C1111-1,IF(C1111&lt;0,-(D1111/C1111-1),""))</f>
        <v>-1</v>
      </c>
      <c r="F1111" s="288" t="str">
        <f t="shared" si="41"/>
        <v>是</v>
      </c>
    </row>
    <row r="1112" ht="36" customHeight="1" spans="1:6">
      <c r="A1112" s="495" t="s">
        <v>2025</v>
      </c>
      <c r="B1112" s="316" t="s">
        <v>142</v>
      </c>
      <c r="C1112" s="496">
        <v>768</v>
      </c>
      <c r="D1112" s="519">
        <v>0</v>
      </c>
      <c r="E1112" s="520">
        <f t="shared" si="42"/>
        <v>-1</v>
      </c>
      <c r="F1112" s="288" t="str">
        <f t="shared" si="41"/>
        <v>是</v>
      </c>
    </row>
    <row r="1113" ht="36" customHeight="1" spans="1:6">
      <c r="A1113" s="495" t="s">
        <v>2026</v>
      </c>
      <c r="B1113" s="316" t="s">
        <v>144</v>
      </c>
      <c r="C1113" s="496">
        <v>211</v>
      </c>
      <c r="D1113" s="519">
        <v>0</v>
      </c>
      <c r="E1113" s="520">
        <f t="shared" si="42"/>
        <v>-1</v>
      </c>
      <c r="F1113" s="288" t="str">
        <f t="shared" si="41"/>
        <v>是</v>
      </c>
    </row>
    <row r="1114" ht="36" hidden="1" customHeight="1" spans="1:6">
      <c r="A1114" s="495" t="s">
        <v>2027</v>
      </c>
      <c r="B1114" s="316" t="s">
        <v>146</v>
      </c>
      <c r="C1114" s="499"/>
      <c r="D1114" s="519">
        <v>0</v>
      </c>
      <c r="E1114" s="520" t="str">
        <f t="shared" si="42"/>
        <v/>
      </c>
      <c r="F1114" s="288" t="str">
        <f t="shared" si="41"/>
        <v>否</v>
      </c>
    </row>
    <row r="1115" ht="36" hidden="1" customHeight="1" spans="1:6">
      <c r="A1115" s="495" t="s">
        <v>2028</v>
      </c>
      <c r="B1115" s="316" t="s">
        <v>2029</v>
      </c>
      <c r="C1115" s="499"/>
      <c r="D1115" s="519">
        <v>0</v>
      </c>
      <c r="E1115" s="520" t="str">
        <f t="shared" si="42"/>
        <v/>
      </c>
      <c r="F1115" s="288" t="str">
        <f t="shared" si="41"/>
        <v>否</v>
      </c>
    </row>
    <row r="1116" ht="36" hidden="1" customHeight="1" spans="1:6">
      <c r="A1116" s="495" t="s">
        <v>2030</v>
      </c>
      <c r="B1116" s="316" t="s">
        <v>160</v>
      </c>
      <c r="C1116" s="499"/>
      <c r="D1116" s="519">
        <v>0</v>
      </c>
      <c r="E1116" s="520" t="str">
        <f t="shared" si="42"/>
        <v/>
      </c>
      <c r="F1116" s="288" t="str">
        <f t="shared" si="41"/>
        <v>否</v>
      </c>
    </row>
    <row r="1117" ht="36" hidden="1" customHeight="1" spans="1:6">
      <c r="A1117" s="495" t="s">
        <v>2031</v>
      </c>
      <c r="B1117" s="316" t="s">
        <v>2032</v>
      </c>
      <c r="C1117" s="499"/>
      <c r="D1117" s="519">
        <v>0</v>
      </c>
      <c r="E1117" s="520" t="str">
        <f t="shared" si="42"/>
        <v/>
      </c>
      <c r="F1117" s="288" t="str">
        <f t="shared" si="41"/>
        <v>否</v>
      </c>
    </row>
    <row r="1118" ht="36" hidden="1" customHeight="1" spans="1:6">
      <c r="A1118" s="321">
        <v>21702</v>
      </c>
      <c r="B1118" s="521" t="s">
        <v>2033</v>
      </c>
      <c r="C1118" s="499"/>
      <c r="D1118" s="505"/>
      <c r="E1118" s="506"/>
      <c r="F1118" s="288" t="str">
        <f t="shared" si="41"/>
        <v>否</v>
      </c>
    </row>
    <row r="1119" ht="36" hidden="1" customHeight="1" spans="1:6">
      <c r="A1119" s="522">
        <v>2170201</v>
      </c>
      <c r="B1119" s="523" t="s">
        <v>2034</v>
      </c>
      <c r="C1119" s="499"/>
      <c r="D1119" s="519">
        <v>0</v>
      </c>
      <c r="E1119" s="520" t="str">
        <f t="shared" ref="E1119:E1126" si="43">IF(C1119&gt;0,D1119/C1119-1,IF(C1119&lt;0,-(D1119/C1119-1),""))</f>
        <v/>
      </c>
      <c r="F1119" s="288" t="str">
        <f t="shared" si="41"/>
        <v>否</v>
      </c>
    </row>
    <row r="1120" ht="36" hidden="1" customHeight="1" spans="1:6">
      <c r="A1120" s="522">
        <v>2170202</v>
      </c>
      <c r="B1120" s="523" t="s">
        <v>2035</v>
      </c>
      <c r="C1120" s="499">
        <v>0</v>
      </c>
      <c r="D1120" s="519">
        <v>0</v>
      </c>
      <c r="E1120" s="520" t="str">
        <f t="shared" si="43"/>
        <v/>
      </c>
      <c r="F1120" s="288" t="str">
        <f t="shared" si="41"/>
        <v>否</v>
      </c>
    </row>
    <row r="1121" ht="36" hidden="1" customHeight="1" spans="1:6">
      <c r="A1121" s="522">
        <v>2170203</v>
      </c>
      <c r="B1121" s="523" t="s">
        <v>2036</v>
      </c>
      <c r="C1121" s="499"/>
      <c r="D1121" s="519">
        <v>0</v>
      </c>
      <c r="E1121" s="520" t="str">
        <f t="shared" si="43"/>
        <v/>
      </c>
      <c r="F1121" s="288" t="str">
        <f t="shared" si="41"/>
        <v>否</v>
      </c>
    </row>
    <row r="1122" ht="36" hidden="1" customHeight="1" spans="1:6">
      <c r="A1122" s="522">
        <v>2170204</v>
      </c>
      <c r="B1122" s="523" t="s">
        <v>2037</v>
      </c>
      <c r="C1122" s="499"/>
      <c r="D1122" s="519">
        <v>0</v>
      </c>
      <c r="E1122" s="520" t="str">
        <f t="shared" si="43"/>
        <v/>
      </c>
      <c r="F1122" s="288" t="str">
        <f t="shared" si="41"/>
        <v>否</v>
      </c>
    </row>
    <row r="1123" ht="36" hidden="1" customHeight="1" spans="1:6">
      <c r="A1123" s="522">
        <v>2170205</v>
      </c>
      <c r="B1123" s="523" t="s">
        <v>2038</v>
      </c>
      <c r="C1123" s="499">
        <v>0</v>
      </c>
      <c r="D1123" s="519">
        <v>0</v>
      </c>
      <c r="E1123" s="520" t="str">
        <f t="shared" si="43"/>
        <v/>
      </c>
      <c r="F1123" s="288" t="str">
        <f t="shared" si="41"/>
        <v>否</v>
      </c>
    </row>
    <row r="1124" ht="36" hidden="1" customHeight="1" spans="1:6">
      <c r="A1124" s="522">
        <v>2170206</v>
      </c>
      <c r="B1124" s="523" t="s">
        <v>2039</v>
      </c>
      <c r="C1124" s="499">
        <v>0</v>
      </c>
      <c r="D1124" s="519">
        <v>0</v>
      </c>
      <c r="E1124" s="520" t="str">
        <f t="shared" si="43"/>
        <v/>
      </c>
      <c r="F1124" s="288" t="str">
        <f t="shared" si="41"/>
        <v>否</v>
      </c>
    </row>
    <row r="1125" ht="36" hidden="1" customHeight="1" spans="1:6">
      <c r="A1125" s="522">
        <v>2170207</v>
      </c>
      <c r="B1125" s="523" t="s">
        <v>2040</v>
      </c>
      <c r="C1125" s="499"/>
      <c r="D1125" s="519">
        <v>0</v>
      </c>
      <c r="E1125" s="520" t="str">
        <f t="shared" si="43"/>
        <v/>
      </c>
      <c r="F1125" s="288" t="str">
        <f t="shared" si="41"/>
        <v>否</v>
      </c>
    </row>
    <row r="1126" ht="36" hidden="1" customHeight="1" spans="1:6">
      <c r="A1126" s="522">
        <v>2170208</v>
      </c>
      <c r="B1126" s="523" t="s">
        <v>2041</v>
      </c>
      <c r="C1126" s="499"/>
      <c r="D1126" s="519">
        <v>0</v>
      </c>
      <c r="E1126" s="520" t="str">
        <f t="shared" si="43"/>
        <v/>
      </c>
      <c r="F1126" s="288" t="str">
        <f t="shared" si="41"/>
        <v>否</v>
      </c>
    </row>
    <row r="1127" ht="36" hidden="1" customHeight="1" spans="1:6">
      <c r="A1127" s="522">
        <v>2170299</v>
      </c>
      <c r="B1127" s="523" t="s">
        <v>2042</v>
      </c>
      <c r="C1127" s="499">
        <v>0</v>
      </c>
      <c r="D1127" s="519"/>
      <c r="E1127" s="520"/>
      <c r="F1127" s="288" t="str">
        <f t="shared" si="41"/>
        <v>否</v>
      </c>
    </row>
    <row r="1128" ht="18.75" customHeight="1" spans="1:6">
      <c r="A1128" s="490" t="s">
        <v>2043</v>
      </c>
      <c r="B1128" s="312" t="s">
        <v>2044</v>
      </c>
      <c r="C1128" s="499">
        <v>0</v>
      </c>
      <c r="D1128" s="524">
        <v>10</v>
      </c>
      <c r="E1128" s="493"/>
      <c r="F1128" s="288" t="str">
        <f t="shared" si="41"/>
        <v>是</v>
      </c>
    </row>
    <row r="1129" ht="18.75" hidden="1" customHeight="1" spans="1:6">
      <c r="A1129" s="495" t="s">
        <v>2045</v>
      </c>
      <c r="B1129" s="316" t="s">
        <v>2046</v>
      </c>
      <c r="C1129" s="499">
        <v>0</v>
      </c>
      <c r="D1129" s="525">
        <v>0</v>
      </c>
      <c r="E1129" s="493" t="e">
        <f t="shared" ref="E1128:E1137" si="44">(D1129-C1129)/C1129</f>
        <v>#DIV/0!</v>
      </c>
      <c r="F1129" s="288" t="str">
        <f t="shared" si="41"/>
        <v>否</v>
      </c>
    </row>
    <row r="1130" ht="18.75" customHeight="1" spans="1:6">
      <c r="A1130" s="495" t="s">
        <v>2047</v>
      </c>
      <c r="B1130" s="316" t="s">
        <v>2048</v>
      </c>
      <c r="C1130" s="499">
        <v>10</v>
      </c>
      <c r="D1130" s="525">
        <v>10</v>
      </c>
      <c r="E1130" s="498">
        <f t="shared" si="44"/>
        <v>0</v>
      </c>
      <c r="F1130" s="288" t="str">
        <f t="shared" si="41"/>
        <v>是</v>
      </c>
    </row>
    <row r="1131" ht="18.75" hidden="1" customHeight="1" spans="1:6">
      <c r="A1131" s="495" t="s">
        <v>2049</v>
      </c>
      <c r="B1131" s="316" t="s">
        <v>2050</v>
      </c>
      <c r="C1131" s="499">
        <v>0</v>
      </c>
      <c r="D1131" s="525"/>
      <c r="E1131" s="493" t="e">
        <f t="shared" si="44"/>
        <v>#DIV/0!</v>
      </c>
      <c r="F1131" s="288" t="str">
        <f t="shared" si="41"/>
        <v>否</v>
      </c>
    </row>
    <row r="1132" ht="18.75" hidden="1" customHeight="1" spans="1:6">
      <c r="A1132" s="495" t="s">
        <v>2051</v>
      </c>
      <c r="B1132" s="316" t="s">
        <v>2052</v>
      </c>
      <c r="C1132" s="499">
        <v>0</v>
      </c>
      <c r="D1132" s="525">
        <v>0</v>
      </c>
      <c r="E1132" s="493" t="e">
        <f t="shared" si="44"/>
        <v>#DIV/0!</v>
      </c>
      <c r="F1132" s="288" t="str">
        <f t="shared" si="41"/>
        <v>否</v>
      </c>
    </row>
    <row r="1133" ht="18.75" hidden="1" customHeight="1" spans="1:6">
      <c r="A1133" s="495" t="s">
        <v>2053</v>
      </c>
      <c r="B1133" s="316" t="s">
        <v>2054</v>
      </c>
      <c r="C1133" s="499">
        <v>0</v>
      </c>
      <c r="D1133" s="525"/>
      <c r="E1133" s="493" t="e">
        <f t="shared" si="44"/>
        <v>#DIV/0!</v>
      </c>
      <c r="F1133" s="288" t="str">
        <f t="shared" si="41"/>
        <v>否</v>
      </c>
    </row>
    <row r="1134" ht="18.75" hidden="1" customHeight="1" spans="1:6">
      <c r="A1134" s="490" t="s">
        <v>2055</v>
      </c>
      <c r="B1134" s="312" t="s">
        <v>2056</v>
      </c>
      <c r="C1134" s="499">
        <v>0</v>
      </c>
      <c r="D1134" s="524"/>
      <c r="E1134" s="493" t="e">
        <f t="shared" si="44"/>
        <v>#DIV/0!</v>
      </c>
      <c r="F1134" s="288" t="str">
        <f t="shared" si="41"/>
        <v>否</v>
      </c>
    </row>
    <row r="1135" ht="18.75" hidden="1" customHeight="1" spans="1:6">
      <c r="A1135" s="318">
        <v>2179902</v>
      </c>
      <c r="B1135" s="316" t="s">
        <v>2057</v>
      </c>
      <c r="C1135" s="499"/>
      <c r="D1135" s="525">
        <v>0</v>
      </c>
      <c r="E1135" s="493" t="e">
        <f t="shared" si="44"/>
        <v>#DIV/0!</v>
      </c>
      <c r="F1135" s="288" t="str">
        <f t="shared" si="41"/>
        <v>否</v>
      </c>
    </row>
    <row r="1136" ht="18.75" hidden="1" customHeight="1" spans="1:6">
      <c r="A1136" s="318">
        <v>2179999</v>
      </c>
      <c r="B1136" s="316" t="s">
        <v>2054</v>
      </c>
      <c r="C1136" s="499"/>
      <c r="D1136" s="525"/>
      <c r="E1136" s="493" t="e">
        <f t="shared" si="44"/>
        <v>#DIV/0!</v>
      </c>
      <c r="F1136" s="288" t="str">
        <f t="shared" si="41"/>
        <v>否</v>
      </c>
    </row>
    <row r="1137" ht="36" customHeight="1" spans="1:6">
      <c r="A1137" s="490" t="s">
        <v>103</v>
      </c>
      <c r="B1137" s="312" t="s">
        <v>104</v>
      </c>
      <c r="C1137" s="491"/>
      <c r="D1137" s="492"/>
      <c r="E1137" s="493"/>
      <c r="F1137" s="288" t="str">
        <f t="shared" si="41"/>
        <v>是</v>
      </c>
    </row>
    <row r="1138" ht="36" customHeight="1" spans="1:6">
      <c r="A1138" s="490" t="s">
        <v>2058</v>
      </c>
      <c r="B1138" s="312" t="s">
        <v>2059</v>
      </c>
      <c r="C1138" s="496">
        <v>38</v>
      </c>
      <c r="D1138" s="505">
        <v>0</v>
      </c>
      <c r="E1138" s="506">
        <f t="shared" ref="E1138:E1146" si="45">IF(C1138&gt;0,D1138/C1138-1,IF(C1138&lt;0,-(D1138/C1138-1),""))</f>
        <v>-1</v>
      </c>
      <c r="F1138" s="288" t="str">
        <f t="shared" si="41"/>
        <v>是</v>
      </c>
    </row>
    <row r="1139" ht="36" hidden="1" customHeight="1" spans="1:6">
      <c r="A1139" s="490" t="s">
        <v>2060</v>
      </c>
      <c r="B1139" s="312" t="s">
        <v>2061</v>
      </c>
      <c r="C1139" s="499">
        <v>0</v>
      </c>
      <c r="D1139" s="505">
        <v>0</v>
      </c>
      <c r="E1139" s="506" t="str">
        <f t="shared" si="45"/>
        <v/>
      </c>
      <c r="F1139" s="288" t="str">
        <f t="shared" si="41"/>
        <v>否</v>
      </c>
    </row>
    <row r="1140" ht="36" hidden="1" customHeight="1" spans="1:6">
      <c r="A1140" s="490" t="s">
        <v>2062</v>
      </c>
      <c r="B1140" s="312" t="s">
        <v>2063</v>
      </c>
      <c r="C1140" s="499">
        <v>0</v>
      </c>
      <c r="D1140" s="505">
        <v>0</v>
      </c>
      <c r="E1140" s="506" t="str">
        <f t="shared" si="45"/>
        <v/>
      </c>
      <c r="F1140" s="288" t="str">
        <f t="shared" si="41"/>
        <v>否</v>
      </c>
    </row>
    <row r="1141" ht="36" hidden="1" customHeight="1" spans="1:6">
      <c r="A1141" s="490" t="s">
        <v>2064</v>
      </c>
      <c r="B1141" s="312" t="s">
        <v>2065</v>
      </c>
      <c r="C1141" s="499">
        <v>0</v>
      </c>
      <c r="D1141" s="505">
        <v>0</v>
      </c>
      <c r="E1141" s="506" t="str">
        <f t="shared" si="45"/>
        <v/>
      </c>
      <c r="F1141" s="288" t="str">
        <f t="shared" si="41"/>
        <v>否</v>
      </c>
    </row>
    <row r="1142" ht="36" hidden="1" customHeight="1" spans="1:6">
      <c r="A1142" s="490" t="s">
        <v>2066</v>
      </c>
      <c r="B1142" s="312" t="s">
        <v>2067</v>
      </c>
      <c r="C1142" s="499"/>
      <c r="D1142" s="505">
        <v>0</v>
      </c>
      <c r="E1142" s="506" t="str">
        <f t="shared" si="45"/>
        <v/>
      </c>
      <c r="F1142" s="288" t="str">
        <f t="shared" si="41"/>
        <v>否</v>
      </c>
    </row>
    <row r="1143" ht="36" hidden="1" customHeight="1" spans="1:6">
      <c r="A1143" s="490" t="s">
        <v>2068</v>
      </c>
      <c r="B1143" s="312" t="s">
        <v>2069</v>
      </c>
      <c r="C1143" s="499"/>
      <c r="D1143" s="505">
        <v>0</v>
      </c>
      <c r="E1143" s="506" t="str">
        <f t="shared" si="45"/>
        <v/>
      </c>
      <c r="F1143" s="288" t="str">
        <f t="shared" si="41"/>
        <v>否</v>
      </c>
    </row>
    <row r="1144" ht="36" hidden="1" customHeight="1" spans="1:6">
      <c r="A1144" s="490" t="s">
        <v>2070</v>
      </c>
      <c r="B1144" s="312" t="s">
        <v>2071</v>
      </c>
      <c r="C1144" s="499"/>
      <c r="D1144" s="505">
        <v>0</v>
      </c>
      <c r="E1144" s="506" t="str">
        <f t="shared" si="45"/>
        <v/>
      </c>
      <c r="F1144" s="288" t="str">
        <f t="shared" si="41"/>
        <v>否</v>
      </c>
    </row>
    <row r="1145" ht="36" customHeight="1" spans="1:6">
      <c r="A1145" s="490" t="s">
        <v>2072</v>
      </c>
      <c r="B1145" s="312" t="s">
        <v>2073</v>
      </c>
      <c r="C1145" s="496">
        <v>3</v>
      </c>
      <c r="D1145" s="505">
        <v>0</v>
      </c>
      <c r="E1145" s="506">
        <f t="shared" si="45"/>
        <v>-1</v>
      </c>
      <c r="F1145" s="288" t="str">
        <f t="shared" si="41"/>
        <v>是</v>
      </c>
    </row>
    <row r="1146" ht="36" hidden="1" customHeight="1" spans="1:6">
      <c r="A1146" s="490" t="s">
        <v>2074</v>
      </c>
      <c r="B1146" s="312" t="s">
        <v>2075</v>
      </c>
      <c r="C1146" s="499">
        <v>0</v>
      </c>
      <c r="D1146" s="505">
        <v>0</v>
      </c>
      <c r="E1146" s="506" t="str">
        <f t="shared" si="45"/>
        <v/>
      </c>
      <c r="F1146" s="288" t="str">
        <f t="shared" si="41"/>
        <v>否</v>
      </c>
    </row>
    <row r="1147" ht="18.75" spans="1:6">
      <c r="A1147" s="490" t="s">
        <v>105</v>
      </c>
      <c r="B1147" s="312" t="s">
        <v>106</v>
      </c>
      <c r="C1147" s="491">
        <v>1504</v>
      </c>
      <c r="D1147" s="492">
        <v>1134</v>
      </c>
      <c r="E1147" s="493">
        <f t="shared" ref="E1147:E1178" si="46">(D1147-C1147)/C1147</f>
        <v>-0.246010638297872</v>
      </c>
      <c r="F1147" s="288" t="str">
        <f t="shared" si="41"/>
        <v>是</v>
      </c>
    </row>
    <row r="1148" ht="18.75" spans="1:6">
      <c r="A1148" s="490" t="s">
        <v>2076</v>
      </c>
      <c r="B1148" s="312" t="s">
        <v>2077</v>
      </c>
      <c r="C1148" s="491">
        <v>1388</v>
      </c>
      <c r="D1148" s="492">
        <v>951</v>
      </c>
      <c r="E1148" s="493">
        <f t="shared" si="46"/>
        <v>-0.314841498559078</v>
      </c>
      <c r="F1148" s="288" t="str">
        <f t="shared" ref="F1148:F1211" si="47">IF(LEN(A1148)=3,"是",IF(B1148&lt;&gt;"",IF(SUM(C1148:D1148)&lt;&gt;0,"是","否"),"是"))</f>
        <v>是</v>
      </c>
    </row>
    <row r="1149" ht="18.75" spans="1:6">
      <c r="A1149" s="495" t="s">
        <v>2078</v>
      </c>
      <c r="B1149" s="316" t="s">
        <v>142</v>
      </c>
      <c r="C1149" s="499">
        <v>947</v>
      </c>
      <c r="D1149" s="497">
        <v>776</v>
      </c>
      <c r="E1149" s="498">
        <f t="shared" si="46"/>
        <v>-0.180570221752904</v>
      </c>
      <c r="F1149" s="288" t="str">
        <f t="shared" si="47"/>
        <v>是</v>
      </c>
    </row>
    <row r="1150" ht="18.75" spans="1:6">
      <c r="A1150" s="495" t="s">
        <v>2079</v>
      </c>
      <c r="B1150" s="316" t="s">
        <v>144</v>
      </c>
      <c r="C1150" s="499">
        <v>70</v>
      </c>
      <c r="D1150" s="497">
        <v>0</v>
      </c>
      <c r="E1150" s="498">
        <f t="shared" si="46"/>
        <v>-1</v>
      </c>
      <c r="F1150" s="288" t="str">
        <f t="shared" si="47"/>
        <v>是</v>
      </c>
    </row>
    <row r="1151" ht="18.75" hidden="1" spans="1:6">
      <c r="A1151" s="495" t="s">
        <v>2080</v>
      </c>
      <c r="B1151" s="316" t="s">
        <v>146</v>
      </c>
      <c r="C1151" s="499">
        <v>0</v>
      </c>
      <c r="D1151" s="500">
        <v>0</v>
      </c>
      <c r="E1151" s="493" t="e">
        <f t="shared" si="46"/>
        <v>#DIV/0!</v>
      </c>
      <c r="F1151" s="288" t="str">
        <f t="shared" si="47"/>
        <v>否</v>
      </c>
    </row>
    <row r="1152" ht="18.75" spans="1:6">
      <c r="A1152" s="495" t="s">
        <v>2081</v>
      </c>
      <c r="B1152" s="316" t="s">
        <v>2082</v>
      </c>
      <c r="C1152" s="499">
        <v>150</v>
      </c>
      <c r="D1152" s="500">
        <v>125</v>
      </c>
      <c r="E1152" s="498">
        <f t="shared" si="46"/>
        <v>-0.166666666666667</v>
      </c>
      <c r="F1152" s="288" t="str">
        <f t="shared" si="47"/>
        <v>是</v>
      </c>
    </row>
    <row r="1153" ht="18.75" spans="1:6">
      <c r="A1153" s="495" t="s">
        <v>2083</v>
      </c>
      <c r="B1153" s="316" t="s">
        <v>2084</v>
      </c>
      <c r="C1153" s="499">
        <v>217</v>
      </c>
      <c r="D1153" s="500">
        <v>50</v>
      </c>
      <c r="E1153" s="498">
        <f t="shared" si="46"/>
        <v>-0.769585253456221</v>
      </c>
      <c r="F1153" s="288" t="str">
        <f t="shared" si="47"/>
        <v>是</v>
      </c>
    </row>
    <row r="1154" ht="18.75" hidden="1" spans="1:6">
      <c r="A1154" s="495" t="s">
        <v>2085</v>
      </c>
      <c r="B1154" s="316" t="s">
        <v>2086</v>
      </c>
      <c r="C1154" s="507"/>
      <c r="D1154" s="500"/>
      <c r="E1154" s="493" t="e">
        <f t="shared" si="46"/>
        <v>#DIV/0!</v>
      </c>
      <c r="F1154" s="288" t="str">
        <f t="shared" si="47"/>
        <v>否</v>
      </c>
    </row>
    <row r="1155" ht="18.75" hidden="1" spans="1:6">
      <c r="A1155" s="495" t="s">
        <v>2087</v>
      </c>
      <c r="B1155" s="316" t="s">
        <v>2088</v>
      </c>
      <c r="C1155" s="491"/>
      <c r="D1155" s="500"/>
      <c r="E1155" s="493" t="e">
        <f t="shared" si="46"/>
        <v>#DIV/0!</v>
      </c>
      <c r="F1155" s="288" t="str">
        <f t="shared" si="47"/>
        <v>否</v>
      </c>
    </row>
    <row r="1156" ht="18.75" hidden="1" spans="1:6">
      <c r="A1156" s="495" t="s">
        <v>2089</v>
      </c>
      <c r="B1156" s="316" t="s">
        <v>2090</v>
      </c>
      <c r="C1156" s="491"/>
      <c r="D1156" s="500"/>
      <c r="E1156" s="493" t="e">
        <f t="shared" si="46"/>
        <v>#DIV/0!</v>
      </c>
      <c r="F1156" s="288" t="str">
        <f t="shared" si="47"/>
        <v>否</v>
      </c>
    </row>
    <row r="1157" ht="18.75" hidden="1" spans="1:6">
      <c r="A1157" s="495" t="s">
        <v>2091</v>
      </c>
      <c r="B1157" s="316" t="s">
        <v>2092</v>
      </c>
      <c r="C1157" s="499"/>
      <c r="D1157" s="500"/>
      <c r="E1157" s="493" t="e">
        <f t="shared" si="46"/>
        <v>#DIV/0!</v>
      </c>
      <c r="F1157" s="288" t="str">
        <f t="shared" si="47"/>
        <v>否</v>
      </c>
    </row>
    <row r="1158" ht="18.75" hidden="1" spans="1:6">
      <c r="A1158" s="495" t="s">
        <v>2093</v>
      </c>
      <c r="B1158" s="316" t="s">
        <v>2094</v>
      </c>
      <c r="C1158" s="499"/>
      <c r="D1158" s="500"/>
      <c r="E1158" s="493" t="e">
        <f t="shared" si="46"/>
        <v>#DIV/0!</v>
      </c>
      <c r="F1158" s="288" t="str">
        <f t="shared" si="47"/>
        <v>否</v>
      </c>
    </row>
    <row r="1159" ht="18.75" hidden="1" spans="1:6">
      <c r="A1159" s="495" t="s">
        <v>2095</v>
      </c>
      <c r="B1159" s="316" t="s">
        <v>2096</v>
      </c>
      <c r="C1159" s="496"/>
      <c r="D1159" s="500"/>
      <c r="E1159" s="493" t="e">
        <f t="shared" si="46"/>
        <v>#DIV/0!</v>
      </c>
      <c r="F1159" s="288" t="str">
        <f t="shared" si="47"/>
        <v>否</v>
      </c>
    </row>
    <row r="1160" ht="18.75" hidden="1" spans="1:6">
      <c r="A1160" s="495" t="s">
        <v>2097</v>
      </c>
      <c r="B1160" s="316" t="s">
        <v>2098</v>
      </c>
      <c r="C1160" s="499"/>
      <c r="D1160" s="500"/>
      <c r="E1160" s="493" t="e">
        <f t="shared" si="46"/>
        <v>#DIV/0!</v>
      </c>
      <c r="F1160" s="288" t="str">
        <f t="shared" si="47"/>
        <v>否</v>
      </c>
    </row>
    <row r="1161" ht="18.75" hidden="1" spans="1:6">
      <c r="A1161" s="495" t="s">
        <v>2099</v>
      </c>
      <c r="B1161" s="316" t="s">
        <v>2100</v>
      </c>
      <c r="C1161" s="499"/>
      <c r="D1161" s="500"/>
      <c r="E1161" s="493" t="e">
        <f t="shared" si="46"/>
        <v>#DIV/0!</v>
      </c>
      <c r="F1161" s="288" t="str">
        <f t="shared" si="47"/>
        <v>否</v>
      </c>
    </row>
    <row r="1162" ht="18.75" hidden="1" spans="1:6">
      <c r="A1162" s="495" t="s">
        <v>2101</v>
      </c>
      <c r="B1162" s="316" t="s">
        <v>2102</v>
      </c>
      <c r="C1162" s="499"/>
      <c r="D1162" s="500"/>
      <c r="E1162" s="493" t="e">
        <f t="shared" si="46"/>
        <v>#DIV/0!</v>
      </c>
      <c r="F1162" s="288" t="str">
        <f t="shared" si="47"/>
        <v>否</v>
      </c>
    </row>
    <row r="1163" ht="18.75" hidden="1" spans="1:6">
      <c r="A1163" s="495" t="s">
        <v>2103</v>
      </c>
      <c r="B1163" s="316" t="s">
        <v>2104</v>
      </c>
      <c r="C1163" s="499"/>
      <c r="D1163" s="500"/>
      <c r="E1163" s="493" t="e">
        <f t="shared" si="46"/>
        <v>#DIV/0!</v>
      </c>
      <c r="F1163" s="288" t="str">
        <f t="shared" si="47"/>
        <v>否</v>
      </c>
    </row>
    <row r="1164" ht="18.75" hidden="1" spans="1:6">
      <c r="A1164" s="495" t="s">
        <v>2105</v>
      </c>
      <c r="B1164" s="316" t="s">
        <v>2106</v>
      </c>
      <c r="C1164" s="499"/>
      <c r="D1164" s="500"/>
      <c r="E1164" s="493" t="e">
        <f t="shared" si="46"/>
        <v>#DIV/0!</v>
      </c>
      <c r="F1164" s="288" t="str">
        <f t="shared" si="47"/>
        <v>否</v>
      </c>
    </row>
    <row r="1165" ht="18.75" hidden="1" spans="1:6">
      <c r="A1165" s="495" t="s">
        <v>2107</v>
      </c>
      <c r="B1165" s="316" t="s">
        <v>2108</v>
      </c>
      <c r="C1165" s="499"/>
      <c r="D1165" s="500"/>
      <c r="E1165" s="493" t="e">
        <f t="shared" si="46"/>
        <v>#DIV/0!</v>
      </c>
      <c r="F1165" s="288" t="str">
        <f t="shared" si="47"/>
        <v>否</v>
      </c>
    </row>
    <row r="1166" ht="18.75" hidden="1" spans="1:6">
      <c r="A1166" s="495" t="s">
        <v>2109</v>
      </c>
      <c r="B1166" s="316" t="s">
        <v>2110</v>
      </c>
      <c r="C1166" s="499"/>
      <c r="D1166" s="500"/>
      <c r="E1166" s="493" t="e">
        <f t="shared" si="46"/>
        <v>#DIV/0!</v>
      </c>
      <c r="F1166" s="288" t="str">
        <f t="shared" si="47"/>
        <v>否</v>
      </c>
    </row>
    <row r="1167" ht="18.75" hidden="1" spans="1:6">
      <c r="A1167" s="495" t="s">
        <v>2111</v>
      </c>
      <c r="B1167" s="316" t="s">
        <v>2112</v>
      </c>
      <c r="C1167" s="491"/>
      <c r="D1167" s="500"/>
      <c r="E1167" s="493" t="e">
        <f t="shared" si="46"/>
        <v>#DIV/0!</v>
      </c>
      <c r="F1167" s="288" t="str">
        <f t="shared" si="47"/>
        <v>否</v>
      </c>
    </row>
    <row r="1168" ht="18.75" hidden="1" spans="1:6">
      <c r="A1168" s="495" t="s">
        <v>2113</v>
      </c>
      <c r="B1168" s="316" t="s">
        <v>2114</v>
      </c>
      <c r="C1168" s="497"/>
      <c r="D1168" s="500"/>
      <c r="E1168" s="493" t="e">
        <f t="shared" si="46"/>
        <v>#DIV/0!</v>
      </c>
      <c r="F1168" s="288" t="str">
        <f t="shared" si="47"/>
        <v>否</v>
      </c>
    </row>
    <row r="1169" ht="18.75" hidden="1" spans="1:6">
      <c r="A1169" s="495" t="s">
        <v>2115</v>
      </c>
      <c r="B1169" s="316" t="s">
        <v>2116</v>
      </c>
      <c r="C1169" s="499"/>
      <c r="D1169" s="500"/>
      <c r="E1169" s="493" t="e">
        <f t="shared" si="46"/>
        <v>#DIV/0!</v>
      </c>
      <c r="F1169" s="288" t="str">
        <f t="shared" si="47"/>
        <v>否</v>
      </c>
    </row>
    <row r="1170" ht="18.75" hidden="1" spans="1:6">
      <c r="A1170" s="495" t="s">
        <v>2117</v>
      </c>
      <c r="B1170" s="316" t="s">
        <v>2118</v>
      </c>
      <c r="C1170" s="499"/>
      <c r="D1170" s="500"/>
      <c r="E1170" s="493" t="e">
        <f t="shared" si="46"/>
        <v>#DIV/0!</v>
      </c>
      <c r="F1170" s="288" t="str">
        <f t="shared" si="47"/>
        <v>否</v>
      </c>
    </row>
    <row r="1171" ht="18.75" hidden="1" spans="1:6">
      <c r="A1171" s="495" t="s">
        <v>2119</v>
      </c>
      <c r="B1171" s="316" t="s">
        <v>2120</v>
      </c>
      <c r="C1171" s="491"/>
      <c r="D1171" s="500"/>
      <c r="E1171" s="493" t="e">
        <f t="shared" si="46"/>
        <v>#DIV/0!</v>
      </c>
      <c r="F1171" s="288" t="str">
        <f t="shared" si="47"/>
        <v>否</v>
      </c>
    </row>
    <row r="1172" ht="18.75" hidden="1" spans="1:6">
      <c r="A1172" s="495" t="s">
        <v>2121</v>
      </c>
      <c r="B1172" s="316" t="s">
        <v>2122</v>
      </c>
      <c r="C1172" s="499"/>
      <c r="D1172" s="500"/>
      <c r="E1172" s="493" t="e">
        <f t="shared" si="46"/>
        <v>#DIV/0!</v>
      </c>
      <c r="F1172" s="288" t="str">
        <f t="shared" si="47"/>
        <v>否</v>
      </c>
    </row>
    <row r="1173" ht="18.75" hidden="1" spans="1:6">
      <c r="A1173" s="495" t="s">
        <v>2123</v>
      </c>
      <c r="B1173" s="316" t="s">
        <v>160</v>
      </c>
      <c r="C1173" s="499"/>
      <c r="D1173" s="500"/>
      <c r="E1173" s="493" t="e">
        <f t="shared" si="46"/>
        <v>#DIV/0!</v>
      </c>
      <c r="F1173" s="288" t="str">
        <f t="shared" si="47"/>
        <v>否</v>
      </c>
    </row>
    <row r="1174" ht="18.75" spans="1:6">
      <c r="A1174" s="495" t="s">
        <v>2124</v>
      </c>
      <c r="B1174" s="316" t="s">
        <v>2125</v>
      </c>
      <c r="C1174" s="497">
        <v>4</v>
      </c>
      <c r="D1174" s="500"/>
      <c r="E1174" s="498">
        <f t="shared" si="46"/>
        <v>-1</v>
      </c>
      <c r="F1174" s="288" t="str">
        <f t="shared" si="47"/>
        <v>是</v>
      </c>
    </row>
    <row r="1175" ht="18.75" spans="1:6">
      <c r="A1175" s="490" t="s">
        <v>2126</v>
      </c>
      <c r="B1175" s="312" t="s">
        <v>2127</v>
      </c>
      <c r="C1175" s="507">
        <v>116</v>
      </c>
      <c r="D1175" s="492">
        <v>183</v>
      </c>
      <c r="E1175" s="498">
        <f t="shared" si="46"/>
        <v>0.577586206896552</v>
      </c>
      <c r="F1175" s="288" t="str">
        <f t="shared" si="47"/>
        <v>是</v>
      </c>
    </row>
    <row r="1176" ht="18.75" hidden="1" spans="1:6">
      <c r="A1176" s="495" t="s">
        <v>2128</v>
      </c>
      <c r="B1176" s="316" t="s">
        <v>142</v>
      </c>
      <c r="C1176" s="491"/>
      <c r="D1176" s="497"/>
      <c r="E1176" s="493" t="e">
        <f t="shared" si="46"/>
        <v>#DIV/0!</v>
      </c>
      <c r="F1176" s="288" t="str">
        <f t="shared" si="47"/>
        <v>否</v>
      </c>
    </row>
    <row r="1177" ht="18.75" hidden="1" spans="1:6">
      <c r="A1177" s="495" t="s">
        <v>2129</v>
      </c>
      <c r="B1177" s="316" t="s">
        <v>144</v>
      </c>
      <c r="C1177" s="491"/>
      <c r="D1177" s="500"/>
      <c r="E1177" s="493" t="e">
        <f t="shared" si="46"/>
        <v>#DIV/0!</v>
      </c>
      <c r="F1177" s="288" t="str">
        <f t="shared" si="47"/>
        <v>否</v>
      </c>
    </row>
    <row r="1178" ht="18.75" hidden="1" spans="1:6">
      <c r="A1178" s="495" t="s">
        <v>2130</v>
      </c>
      <c r="B1178" s="316" t="s">
        <v>146</v>
      </c>
      <c r="C1178" s="499"/>
      <c r="D1178" s="500"/>
      <c r="E1178" s="493" t="e">
        <f t="shared" si="46"/>
        <v>#DIV/0!</v>
      </c>
      <c r="F1178" s="288" t="str">
        <f t="shared" si="47"/>
        <v>否</v>
      </c>
    </row>
    <row r="1179" ht="18.75" spans="1:6">
      <c r="A1179" s="495" t="s">
        <v>2131</v>
      </c>
      <c r="B1179" s="316" t="s">
        <v>2132</v>
      </c>
      <c r="C1179" s="496">
        <v>87</v>
      </c>
      <c r="D1179" s="500">
        <v>83</v>
      </c>
      <c r="E1179" s="498">
        <f t="shared" ref="E1179:E1210" si="48">(D1179-C1179)/C1179</f>
        <v>-0.0459770114942529</v>
      </c>
      <c r="F1179" s="288" t="str">
        <f t="shared" si="47"/>
        <v>是</v>
      </c>
    </row>
    <row r="1180" ht="18.75" hidden="1" spans="1:6">
      <c r="A1180" s="495" t="s">
        <v>2133</v>
      </c>
      <c r="B1180" s="316" t="s">
        <v>2134</v>
      </c>
      <c r="C1180" s="499"/>
      <c r="D1180" s="500"/>
      <c r="E1180" s="493" t="e">
        <f t="shared" si="48"/>
        <v>#DIV/0!</v>
      </c>
      <c r="F1180" s="288" t="str">
        <f t="shared" si="47"/>
        <v>否</v>
      </c>
    </row>
    <row r="1181" ht="18.75" hidden="1" spans="1:6">
      <c r="A1181" s="495" t="s">
        <v>2135</v>
      </c>
      <c r="B1181" s="316" t="s">
        <v>2136</v>
      </c>
      <c r="C1181" s="499"/>
      <c r="D1181" s="500"/>
      <c r="E1181" s="493" t="e">
        <f t="shared" si="48"/>
        <v>#DIV/0!</v>
      </c>
      <c r="F1181" s="288" t="str">
        <f t="shared" si="47"/>
        <v>否</v>
      </c>
    </row>
    <row r="1182" ht="18.75" hidden="1" spans="1:6">
      <c r="A1182" s="495" t="s">
        <v>2137</v>
      </c>
      <c r="B1182" s="316" t="s">
        <v>2138</v>
      </c>
      <c r="C1182" s="496"/>
      <c r="D1182" s="500"/>
      <c r="E1182" s="493" t="e">
        <f t="shared" si="48"/>
        <v>#DIV/0!</v>
      </c>
      <c r="F1182" s="288" t="str">
        <f t="shared" si="47"/>
        <v>否</v>
      </c>
    </row>
    <row r="1183" ht="18.75" spans="1:6">
      <c r="A1183" s="495" t="s">
        <v>2139</v>
      </c>
      <c r="B1183" s="316" t="s">
        <v>2140</v>
      </c>
      <c r="C1183" s="499">
        <v>29</v>
      </c>
      <c r="D1183" s="497">
        <v>100</v>
      </c>
      <c r="E1183" s="498">
        <f t="shared" si="48"/>
        <v>2.44827586206897</v>
      </c>
      <c r="F1183" s="288" t="str">
        <f t="shared" si="47"/>
        <v>是</v>
      </c>
    </row>
    <row r="1184" ht="18.75" hidden="1" spans="1:6">
      <c r="A1184" s="495" t="s">
        <v>2141</v>
      </c>
      <c r="B1184" s="316" t="s">
        <v>2142</v>
      </c>
      <c r="C1184" s="499"/>
      <c r="D1184" s="500"/>
      <c r="E1184" s="493" t="e">
        <f t="shared" si="48"/>
        <v>#DIV/0!</v>
      </c>
      <c r="F1184" s="288" t="str">
        <f t="shared" si="47"/>
        <v>否</v>
      </c>
    </row>
    <row r="1185" ht="18.75" hidden="1" spans="1:6">
      <c r="A1185" s="495" t="s">
        <v>2143</v>
      </c>
      <c r="B1185" s="316" t="s">
        <v>2144</v>
      </c>
      <c r="C1185" s="496"/>
      <c r="D1185" s="500"/>
      <c r="E1185" s="493" t="e">
        <f t="shared" si="48"/>
        <v>#DIV/0!</v>
      </c>
      <c r="F1185" s="288" t="str">
        <f t="shared" si="47"/>
        <v>否</v>
      </c>
    </row>
    <row r="1186" ht="18.75" hidden="1" spans="1:6">
      <c r="A1186" s="495" t="s">
        <v>2145</v>
      </c>
      <c r="B1186" s="316" t="s">
        <v>2146</v>
      </c>
      <c r="C1186" s="499"/>
      <c r="D1186" s="500"/>
      <c r="E1186" s="493" t="e">
        <f t="shared" si="48"/>
        <v>#DIV/0!</v>
      </c>
      <c r="F1186" s="288" t="str">
        <f t="shared" si="47"/>
        <v>否</v>
      </c>
    </row>
    <row r="1187" ht="18.75" hidden="1" spans="1:6">
      <c r="A1187" s="495" t="s">
        <v>2147</v>
      </c>
      <c r="B1187" s="316" t="s">
        <v>2148</v>
      </c>
      <c r="C1187" s="499"/>
      <c r="D1187" s="500"/>
      <c r="E1187" s="493" t="e">
        <f t="shared" si="48"/>
        <v>#DIV/0!</v>
      </c>
      <c r="F1187" s="288" t="str">
        <f t="shared" si="47"/>
        <v>否</v>
      </c>
    </row>
    <row r="1188" ht="18.75" hidden="1" spans="1:6">
      <c r="A1188" s="495" t="s">
        <v>2149</v>
      </c>
      <c r="B1188" s="316" t="s">
        <v>2150</v>
      </c>
      <c r="C1188" s="496"/>
      <c r="D1188" s="500"/>
      <c r="E1188" s="493" t="e">
        <f t="shared" si="48"/>
        <v>#DIV/0!</v>
      </c>
      <c r="F1188" s="288" t="str">
        <f t="shared" si="47"/>
        <v>否</v>
      </c>
    </row>
    <row r="1189" ht="18.75" hidden="1" spans="1:6">
      <c r="A1189" s="495" t="s">
        <v>2151</v>
      </c>
      <c r="B1189" s="316" t="s">
        <v>2152</v>
      </c>
      <c r="C1189" s="499"/>
      <c r="D1189" s="500"/>
      <c r="E1189" s="493" t="e">
        <f t="shared" si="48"/>
        <v>#DIV/0!</v>
      </c>
      <c r="F1189" s="288" t="str">
        <f t="shared" si="47"/>
        <v>否</v>
      </c>
    </row>
    <row r="1190" ht="18.75" hidden="1" spans="1:6">
      <c r="A1190" s="490" t="s">
        <v>2153</v>
      </c>
      <c r="B1190" s="312" t="s">
        <v>2154</v>
      </c>
      <c r="C1190" s="499"/>
      <c r="D1190" s="492"/>
      <c r="E1190" s="493" t="e">
        <f t="shared" si="48"/>
        <v>#DIV/0!</v>
      </c>
      <c r="F1190" s="288" t="str">
        <f t="shared" si="47"/>
        <v>否</v>
      </c>
    </row>
    <row r="1191" ht="18.75" hidden="1" spans="1:6">
      <c r="A1191" s="318">
        <v>2209999</v>
      </c>
      <c r="B1191" s="316" t="s">
        <v>2155</v>
      </c>
      <c r="C1191" s="499"/>
      <c r="D1191" s="500"/>
      <c r="E1191" s="493" t="e">
        <f t="shared" si="48"/>
        <v>#DIV/0!</v>
      </c>
      <c r="F1191" s="288" t="str">
        <f t="shared" si="47"/>
        <v>否</v>
      </c>
    </row>
    <row r="1192" ht="18.75" spans="1:6">
      <c r="A1192" s="490" t="s">
        <v>107</v>
      </c>
      <c r="B1192" s="312" t="s">
        <v>108</v>
      </c>
      <c r="C1192" s="491">
        <v>8798</v>
      </c>
      <c r="D1192" s="492">
        <v>9227</v>
      </c>
      <c r="E1192" s="493">
        <f t="shared" si="48"/>
        <v>0.0487610820641055</v>
      </c>
      <c r="F1192" s="288" t="str">
        <f t="shared" si="47"/>
        <v>是</v>
      </c>
    </row>
    <row r="1193" ht="18.75" spans="1:6">
      <c r="A1193" s="490" t="s">
        <v>2156</v>
      </c>
      <c r="B1193" s="312" t="s">
        <v>2157</v>
      </c>
      <c r="C1193" s="491">
        <v>1694</v>
      </c>
      <c r="D1193" s="492">
        <v>1955</v>
      </c>
      <c r="E1193" s="493">
        <f t="shared" si="48"/>
        <v>0.154073199527745</v>
      </c>
      <c r="F1193" s="288" t="str">
        <f t="shared" si="47"/>
        <v>是</v>
      </c>
    </row>
    <row r="1194" ht="18.75" hidden="1" spans="1:6">
      <c r="A1194" s="495" t="s">
        <v>2158</v>
      </c>
      <c r="B1194" s="316" t="s">
        <v>2159</v>
      </c>
      <c r="C1194" s="491"/>
      <c r="D1194" s="500">
        <v>0</v>
      </c>
      <c r="E1194" s="493" t="e">
        <f t="shared" si="48"/>
        <v>#DIV/0!</v>
      </c>
      <c r="F1194" s="288" t="str">
        <f t="shared" si="47"/>
        <v>否</v>
      </c>
    </row>
    <row r="1195" ht="18.75" hidden="1" spans="1:6">
      <c r="A1195" s="495" t="s">
        <v>2160</v>
      </c>
      <c r="B1195" s="316" t="s">
        <v>2161</v>
      </c>
      <c r="C1195" s="499"/>
      <c r="D1195" s="500">
        <v>0</v>
      </c>
      <c r="E1195" s="493" t="e">
        <f t="shared" si="48"/>
        <v>#DIV/0!</v>
      </c>
      <c r="F1195" s="288" t="str">
        <f t="shared" si="47"/>
        <v>否</v>
      </c>
    </row>
    <row r="1196" ht="18.75" spans="1:6">
      <c r="A1196" s="495" t="s">
        <v>2162</v>
      </c>
      <c r="B1196" s="316" t="s">
        <v>2163</v>
      </c>
      <c r="C1196" s="499">
        <v>411</v>
      </c>
      <c r="D1196" s="497">
        <v>1000</v>
      </c>
      <c r="E1196" s="498">
        <f t="shared" si="48"/>
        <v>1.4330900243309</v>
      </c>
      <c r="F1196" s="288" t="str">
        <f t="shared" si="47"/>
        <v>是</v>
      </c>
    </row>
    <row r="1197" ht="18.75" hidden="1" spans="1:6">
      <c r="A1197" s="495" t="s">
        <v>2164</v>
      </c>
      <c r="B1197" s="316" t="s">
        <v>2165</v>
      </c>
      <c r="C1197" s="499"/>
      <c r="D1197" s="500">
        <v>0</v>
      </c>
      <c r="E1197" s="493" t="e">
        <f t="shared" si="48"/>
        <v>#DIV/0!</v>
      </c>
      <c r="F1197" s="288" t="str">
        <f t="shared" si="47"/>
        <v>否</v>
      </c>
    </row>
    <row r="1198" ht="18.75" spans="1:6">
      <c r="A1198" s="495" t="s">
        <v>2166</v>
      </c>
      <c r="B1198" s="316" t="s">
        <v>2167</v>
      </c>
      <c r="C1198" s="499">
        <v>362</v>
      </c>
      <c r="D1198" s="500">
        <v>179</v>
      </c>
      <c r="E1198" s="498">
        <f t="shared" si="48"/>
        <v>-0.505524861878453</v>
      </c>
      <c r="F1198" s="288" t="str">
        <f t="shared" si="47"/>
        <v>是</v>
      </c>
    </row>
    <row r="1199" ht="18.75" hidden="1" spans="1:6">
      <c r="A1199" s="495" t="s">
        <v>2168</v>
      </c>
      <c r="B1199" s="316" t="s">
        <v>2169</v>
      </c>
      <c r="C1199" s="499"/>
      <c r="D1199" s="500"/>
      <c r="E1199" s="493" t="e">
        <f t="shared" si="48"/>
        <v>#DIV/0!</v>
      </c>
      <c r="F1199" s="288" t="str">
        <f t="shared" si="47"/>
        <v>否</v>
      </c>
    </row>
    <row r="1200" ht="18.75" hidden="1" spans="1:6">
      <c r="A1200" s="495" t="s">
        <v>2170</v>
      </c>
      <c r="B1200" s="316" t="s">
        <v>2171</v>
      </c>
      <c r="C1200" s="499"/>
      <c r="D1200" s="500"/>
      <c r="E1200" s="493" t="e">
        <f t="shared" si="48"/>
        <v>#DIV/0!</v>
      </c>
      <c r="F1200" s="288" t="str">
        <f t="shared" si="47"/>
        <v>否</v>
      </c>
    </row>
    <row r="1201" ht="18.75" spans="1:6">
      <c r="A1201" s="495" t="s">
        <v>2172</v>
      </c>
      <c r="B1201" s="316" t="s">
        <v>2173</v>
      </c>
      <c r="C1201" s="499">
        <v>300</v>
      </c>
      <c r="D1201" s="500"/>
      <c r="E1201" s="498">
        <f t="shared" si="48"/>
        <v>-1</v>
      </c>
      <c r="F1201" s="288" t="str">
        <f t="shared" si="47"/>
        <v>是</v>
      </c>
    </row>
    <row r="1202" ht="18.75" hidden="1" spans="1:6">
      <c r="A1202" s="495" t="s">
        <v>2174</v>
      </c>
      <c r="B1202" s="316" t="s">
        <v>2175</v>
      </c>
      <c r="C1202" s="499"/>
      <c r="D1202" s="500"/>
      <c r="E1202" s="493" t="e">
        <f t="shared" si="48"/>
        <v>#DIV/0!</v>
      </c>
      <c r="F1202" s="288" t="str">
        <f t="shared" si="47"/>
        <v>否</v>
      </c>
    </row>
    <row r="1203" ht="18.75" hidden="1" spans="1:6">
      <c r="A1203" s="495">
        <v>2210110</v>
      </c>
      <c r="B1203" s="316" t="s">
        <v>2176</v>
      </c>
      <c r="C1203" s="499">
        <v>621</v>
      </c>
      <c r="D1203" s="500"/>
      <c r="E1203" s="493">
        <f t="shared" si="48"/>
        <v>-1</v>
      </c>
      <c r="F1203" s="288"/>
    </row>
    <row r="1204" ht="18.75" hidden="1" spans="1:6">
      <c r="A1204" s="495" t="s">
        <v>2177</v>
      </c>
      <c r="B1204" s="316" t="s">
        <v>2178</v>
      </c>
      <c r="C1204" s="499"/>
      <c r="D1204" s="500">
        <v>776</v>
      </c>
      <c r="E1204" s="493" t="e">
        <f t="shared" si="48"/>
        <v>#DIV/0!</v>
      </c>
      <c r="F1204" s="288"/>
    </row>
    <row r="1205" ht="18.75" hidden="1" spans="1:6">
      <c r="A1205" s="495" t="s">
        <v>2179</v>
      </c>
      <c r="B1205" s="316" t="s">
        <v>2180</v>
      </c>
      <c r="C1205" s="499"/>
      <c r="D1205" s="500"/>
      <c r="E1205" s="493" t="e">
        <f t="shared" si="48"/>
        <v>#DIV/0!</v>
      </c>
      <c r="F1205" s="288" t="str">
        <f t="shared" ref="F1205:F1213" si="49">IF(LEN(A1205)=3,"是",IF(B1205&lt;&gt;"",IF(SUM(C1205:D1205)&lt;&gt;0,"是","否"),"是"))</f>
        <v>否</v>
      </c>
    </row>
    <row r="1206" ht="18.75" spans="1:6">
      <c r="A1206" s="490" t="s">
        <v>2181</v>
      </c>
      <c r="B1206" s="312" t="s">
        <v>2182</v>
      </c>
      <c r="C1206" s="491">
        <v>7104</v>
      </c>
      <c r="D1206" s="492">
        <v>7272</v>
      </c>
      <c r="E1206" s="493">
        <f t="shared" si="48"/>
        <v>0.0236486486486486</v>
      </c>
      <c r="F1206" s="288" t="str">
        <f t="shared" si="49"/>
        <v>是</v>
      </c>
    </row>
    <row r="1207" ht="18.75" spans="1:6">
      <c r="A1207" s="495" t="s">
        <v>2183</v>
      </c>
      <c r="B1207" s="316" t="s">
        <v>2184</v>
      </c>
      <c r="C1207" s="499">
        <v>7104</v>
      </c>
      <c r="D1207" s="497">
        <v>6772</v>
      </c>
      <c r="E1207" s="498">
        <f t="shared" si="48"/>
        <v>-0.0467342342342342</v>
      </c>
      <c r="F1207" s="288" t="str">
        <f t="shared" si="49"/>
        <v>是</v>
      </c>
    </row>
    <row r="1208" ht="18.75" hidden="1" spans="1:6">
      <c r="A1208" s="495" t="s">
        <v>2185</v>
      </c>
      <c r="B1208" s="316" t="s">
        <v>2186</v>
      </c>
      <c r="C1208" s="499"/>
      <c r="D1208" s="500">
        <v>0</v>
      </c>
      <c r="E1208" s="493" t="e">
        <f t="shared" si="48"/>
        <v>#DIV/0!</v>
      </c>
      <c r="F1208" s="288" t="str">
        <f t="shared" si="49"/>
        <v>否</v>
      </c>
    </row>
    <row r="1209" ht="18.75" spans="1:6">
      <c r="A1209" s="495" t="s">
        <v>2187</v>
      </c>
      <c r="B1209" s="316" t="s">
        <v>2188</v>
      </c>
      <c r="C1209" s="499"/>
      <c r="D1209" s="500">
        <v>500</v>
      </c>
      <c r="E1209" s="498"/>
      <c r="F1209" s="288" t="str">
        <f t="shared" si="49"/>
        <v>是</v>
      </c>
    </row>
    <row r="1210" ht="18.75" hidden="1" spans="1:6">
      <c r="A1210" s="490" t="s">
        <v>2189</v>
      </c>
      <c r="B1210" s="312" t="s">
        <v>2190</v>
      </c>
      <c r="C1210" s="491"/>
      <c r="D1210" s="492"/>
      <c r="E1210" s="493" t="e">
        <f t="shared" si="48"/>
        <v>#DIV/0!</v>
      </c>
      <c r="F1210" s="288" t="str">
        <f t="shared" si="49"/>
        <v>否</v>
      </c>
    </row>
    <row r="1211" ht="18.75" hidden="1" spans="1:6">
      <c r="A1211" s="495" t="s">
        <v>2191</v>
      </c>
      <c r="B1211" s="316" t="s">
        <v>2192</v>
      </c>
      <c r="C1211" s="499"/>
      <c r="D1211" s="500"/>
      <c r="E1211" s="493" t="e">
        <f t="shared" ref="E1211:E1242" si="50">(D1211-C1211)/C1211</f>
        <v>#DIV/0!</v>
      </c>
      <c r="F1211" s="288" t="str">
        <f t="shared" si="49"/>
        <v>否</v>
      </c>
    </row>
    <row r="1212" ht="18.75" hidden="1" spans="1:6">
      <c r="A1212" s="495" t="s">
        <v>2193</v>
      </c>
      <c r="B1212" s="316" t="s">
        <v>2194</v>
      </c>
      <c r="C1212" s="499"/>
      <c r="D1212" s="500"/>
      <c r="E1212" s="493" t="e">
        <f t="shared" si="50"/>
        <v>#DIV/0!</v>
      </c>
      <c r="F1212" s="288" t="str">
        <f t="shared" si="49"/>
        <v>否</v>
      </c>
    </row>
    <row r="1213" ht="18.75" hidden="1" spans="1:6">
      <c r="A1213" s="495" t="s">
        <v>2195</v>
      </c>
      <c r="B1213" s="316" t="s">
        <v>2196</v>
      </c>
      <c r="C1213" s="499"/>
      <c r="D1213" s="497"/>
      <c r="E1213" s="493" t="e">
        <f t="shared" si="50"/>
        <v>#DIV/0!</v>
      </c>
      <c r="F1213" s="288" t="str">
        <f t="shared" si="49"/>
        <v>否</v>
      </c>
    </row>
    <row r="1214" ht="18.75" spans="1:6">
      <c r="A1214" s="490" t="s">
        <v>109</v>
      </c>
      <c r="B1214" s="312" t="s">
        <v>110</v>
      </c>
      <c r="C1214" s="491">
        <v>143</v>
      </c>
      <c r="D1214" s="492">
        <v>135</v>
      </c>
      <c r="E1214" s="493">
        <f t="shared" si="50"/>
        <v>-0.0559440559440559</v>
      </c>
      <c r="F1214" s="288" t="str">
        <f t="shared" ref="F1214:F1275" si="51">IF(LEN(A1214)=3,"是",IF(B1214&lt;&gt;"",IF(SUM(C1214:D1214)&lt;&gt;0,"是","否"),"是"))</f>
        <v>是</v>
      </c>
    </row>
    <row r="1215" ht="18.75" spans="1:6">
      <c r="A1215" s="490" t="s">
        <v>2197</v>
      </c>
      <c r="B1215" s="312" t="s">
        <v>2198</v>
      </c>
      <c r="C1215" s="499">
        <v>143</v>
      </c>
      <c r="D1215" s="492">
        <v>135</v>
      </c>
      <c r="E1215" s="493">
        <f t="shared" si="50"/>
        <v>-0.0559440559440559</v>
      </c>
      <c r="F1215" s="288" t="str">
        <f t="shared" si="51"/>
        <v>是</v>
      </c>
    </row>
    <row r="1216" ht="18.75" hidden="1" spans="1:6">
      <c r="A1216" s="495" t="s">
        <v>2199</v>
      </c>
      <c r="B1216" s="316" t="s">
        <v>142</v>
      </c>
      <c r="C1216" s="499">
        <v>0</v>
      </c>
      <c r="D1216" s="500"/>
      <c r="E1216" s="493" t="e">
        <f t="shared" si="50"/>
        <v>#DIV/0!</v>
      </c>
      <c r="F1216" s="288" t="str">
        <f t="shared" si="51"/>
        <v>否</v>
      </c>
    </row>
    <row r="1217" ht="18.75" spans="1:6">
      <c r="A1217" s="495" t="s">
        <v>2200</v>
      </c>
      <c r="B1217" s="316" t="s">
        <v>144</v>
      </c>
      <c r="C1217" s="499">
        <v>6</v>
      </c>
      <c r="D1217" s="497"/>
      <c r="E1217" s="498">
        <f t="shared" si="50"/>
        <v>-1</v>
      </c>
      <c r="F1217" s="288" t="str">
        <f t="shared" si="51"/>
        <v>是</v>
      </c>
    </row>
    <row r="1218" ht="18.75" hidden="1" spans="1:6">
      <c r="A1218" s="495" t="s">
        <v>2201</v>
      </c>
      <c r="B1218" s="316" t="s">
        <v>146</v>
      </c>
      <c r="C1218" s="499"/>
      <c r="D1218" s="500"/>
      <c r="E1218" s="493" t="e">
        <f t="shared" si="50"/>
        <v>#DIV/0!</v>
      </c>
      <c r="F1218" s="288" t="str">
        <f t="shared" si="51"/>
        <v>否</v>
      </c>
    </row>
    <row r="1219" ht="18.75" hidden="1" spans="1:6">
      <c r="A1219" s="495" t="s">
        <v>2202</v>
      </c>
      <c r="B1219" s="316" t="s">
        <v>2203</v>
      </c>
      <c r="C1219" s="499"/>
      <c r="D1219" s="500"/>
      <c r="E1219" s="493" t="e">
        <f t="shared" si="50"/>
        <v>#DIV/0!</v>
      </c>
      <c r="F1219" s="288" t="str">
        <f t="shared" si="51"/>
        <v>否</v>
      </c>
    </row>
    <row r="1220" ht="18.75" hidden="1" spans="1:6">
      <c r="A1220" s="495" t="s">
        <v>2204</v>
      </c>
      <c r="B1220" s="316" t="s">
        <v>2205</v>
      </c>
      <c r="C1220" s="499"/>
      <c r="D1220" s="497"/>
      <c r="E1220" s="493" t="e">
        <f t="shared" si="50"/>
        <v>#DIV/0!</v>
      </c>
      <c r="F1220" s="288" t="str">
        <f t="shared" si="51"/>
        <v>否</v>
      </c>
    </row>
    <row r="1221" ht="18.75" hidden="1" spans="1:6">
      <c r="A1221" s="495" t="s">
        <v>2206</v>
      </c>
      <c r="B1221" s="316" t="s">
        <v>2207</v>
      </c>
      <c r="C1221" s="491"/>
      <c r="D1221" s="500"/>
      <c r="E1221" s="493" t="e">
        <f t="shared" si="50"/>
        <v>#DIV/0!</v>
      </c>
      <c r="F1221" s="288" t="str">
        <f t="shared" si="51"/>
        <v>否</v>
      </c>
    </row>
    <row r="1222" ht="18.75" hidden="1" spans="1:6">
      <c r="A1222" s="495" t="s">
        <v>2208</v>
      </c>
      <c r="B1222" s="316" t="s">
        <v>2209</v>
      </c>
      <c r="C1222" s="499"/>
      <c r="D1222" s="500"/>
      <c r="E1222" s="493" t="e">
        <f t="shared" si="50"/>
        <v>#DIV/0!</v>
      </c>
      <c r="F1222" s="288" t="str">
        <f t="shared" si="51"/>
        <v>否</v>
      </c>
    </row>
    <row r="1223" ht="18.75" spans="1:6">
      <c r="A1223" s="495" t="s">
        <v>2210</v>
      </c>
      <c r="B1223" s="316" t="s">
        <v>2211</v>
      </c>
      <c r="C1223" s="499"/>
      <c r="D1223" s="497">
        <v>8</v>
      </c>
      <c r="E1223" s="498"/>
      <c r="F1223" s="288" t="str">
        <f t="shared" si="51"/>
        <v>是</v>
      </c>
    </row>
    <row r="1224" ht="18.75" spans="1:6">
      <c r="A1224" s="495" t="s">
        <v>2212</v>
      </c>
      <c r="B1224" s="316" t="s">
        <v>2213</v>
      </c>
      <c r="C1224" s="499"/>
      <c r="D1224" s="500">
        <v>12</v>
      </c>
      <c r="E1224" s="498"/>
      <c r="F1224" s="288" t="str">
        <f t="shared" si="51"/>
        <v>是</v>
      </c>
    </row>
    <row r="1225" ht="18.75" hidden="1" spans="1:6">
      <c r="A1225" s="495" t="s">
        <v>2214</v>
      </c>
      <c r="B1225" s="316" t="s">
        <v>2215</v>
      </c>
      <c r="C1225" s="499"/>
      <c r="D1225" s="500"/>
      <c r="E1225" s="493" t="e">
        <f t="shared" si="50"/>
        <v>#DIV/0!</v>
      </c>
      <c r="F1225" s="288" t="str">
        <f t="shared" si="51"/>
        <v>否</v>
      </c>
    </row>
    <row r="1226" ht="18.75" spans="1:6">
      <c r="A1226" s="495" t="s">
        <v>2216</v>
      </c>
      <c r="B1226" s="316" t="s">
        <v>2217</v>
      </c>
      <c r="C1226" s="499">
        <v>132</v>
      </c>
      <c r="D1226" s="497">
        <v>115</v>
      </c>
      <c r="E1226" s="498">
        <f t="shared" si="50"/>
        <v>-0.128787878787879</v>
      </c>
      <c r="F1226" s="288" t="str">
        <f t="shared" si="51"/>
        <v>是</v>
      </c>
    </row>
    <row r="1227" ht="18.75" hidden="1" spans="1:6">
      <c r="A1227" s="495" t="s">
        <v>2218</v>
      </c>
      <c r="B1227" s="316" t="s">
        <v>2219</v>
      </c>
      <c r="C1227" s="499"/>
      <c r="D1227" s="500"/>
      <c r="E1227" s="493" t="e">
        <f t="shared" si="50"/>
        <v>#DIV/0!</v>
      </c>
      <c r="F1227" s="288" t="str">
        <f t="shared" si="51"/>
        <v>否</v>
      </c>
    </row>
    <row r="1228" ht="18.75" hidden="1" spans="1:6">
      <c r="A1228" s="502">
        <v>2220119</v>
      </c>
      <c r="B1228" s="515" t="s">
        <v>2220</v>
      </c>
      <c r="C1228" s="499"/>
      <c r="D1228" s="500"/>
      <c r="E1228" s="493" t="e">
        <f t="shared" si="50"/>
        <v>#DIV/0!</v>
      </c>
      <c r="F1228" s="288" t="str">
        <f t="shared" si="51"/>
        <v>否</v>
      </c>
    </row>
    <row r="1229" ht="18.75" hidden="1" spans="1:6">
      <c r="A1229" s="502">
        <v>2220120</v>
      </c>
      <c r="B1229" s="515" t="s">
        <v>2221</v>
      </c>
      <c r="C1229" s="499"/>
      <c r="D1229" s="500"/>
      <c r="E1229" s="493" t="e">
        <f t="shared" si="50"/>
        <v>#DIV/0!</v>
      </c>
      <c r="F1229" s="288" t="str">
        <f t="shared" si="51"/>
        <v>否</v>
      </c>
    </row>
    <row r="1230" ht="18.75" spans="1:6">
      <c r="A1230" s="502">
        <v>2220121</v>
      </c>
      <c r="B1230" s="515" t="s">
        <v>2222</v>
      </c>
      <c r="C1230" s="499">
        <v>5</v>
      </c>
      <c r="D1230" s="500"/>
      <c r="E1230" s="498">
        <f t="shared" si="50"/>
        <v>-1</v>
      </c>
      <c r="F1230" s="288" t="str">
        <f t="shared" si="51"/>
        <v>是</v>
      </c>
    </row>
    <row r="1231" ht="18.75" hidden="1" spans="1:6">
      <c r="A1231" s="495" t="s">
        <v>2223</v>
      </c>
      <c r="B1231" s="316" t="s">
        <v>160</v>
      </c>
      <c r="C1231" s="499"/>
      <c r="D1231" s="500"/>
      <c r="E1231" s="493" t="e">
        <f t="shared" si="50"/>
        <v>#DIV/0!</v>
      </c>
      <c r="F1231" s="288" t="str">
        <f t="shared" si="51"/>
        <v>否</v>
      </c>
    </row>
    <row r="1232" ht="18.75" hidden="1" spans="1:6">
      <c r="A1232" s="495" t="s">
        <v>2224</v>
      </c>
      <c r="B1232" s="316" t="s">
        <v>2225</v>
      </c>
      <c r="C1232" s="499"/>
      <c r="D1232" s="500"/>
      <c r="E1232" s="493" t="e">
        <f t="shared" si="50"/>
        <v>#DIV/0!</v>
      </c>
      <c r="F1232" s="288" t="str">
        <f t="shared" si="51"/>
        <v>否</v>
      </c>
    </row>
    <row r="1233" ht="18.75" hidden="1" spans="1:6">
      <c r="A1233" s="490" t="s">
        <v>2226</v>
      </c>
      <c r="B1233" s="312" t="s">
        <v>2227</v>
      </c>
      <c r="C1233" s="499"/>
      <c r="D1233" s="492"/>
      <c r="E1233" s="493" t="e">
        <f t="shared" si="50"/>
        <v>#DIV/0!</v>
      </c>
      <c r="F1233" s="288" t="str">
        <f t="shared" si="51"/>
        <v>否</v>
      </c>
    </row>
    <row r="1234" ht="18.75" hidden="1" spans="1:6">
      <c r="A1234" s="495" t="s">
        <v>2228</v>
      </c>
      <c r="B1234" s="316" t="s">
        <v>142</v>
      </c>
      <c r="C1234" s="518"/>
      <c r="D1234" s="500"/>
      <c r="E1234" s="493" t="e">
        <f t="shared" si="50"/>
        <v>#DIV/0!</v>
      </c>
      <c r="F1234" s="288" t="str">
        <f t="shared" si="51"/>
        <v>否</v>
      </c>
    </row>
    <row r="1235" ht="18.75" hidden="1" spans="1:6">
      <c r="A1235" s="495" t="s">
        <v>2229</v>
      </c>
      <c r="B1235" s="316" t="s">
        <v>144</v>
      </c>
      <c r="C1235" s="491"/>
      <c r="D1235" s="500"/>
      <c r="E1235" s="493" t="e">
        <f t="shared" si="50"/>
        <v>#DIV/0!</v>
      </c>
      <c r="F1235" s="288" t="str">
        <f t="shared" si="51"/>
        <v>否</v>
      </c>
    </row>
    <row r="1236" ht="18.75" hidden="1" spans="1:6">
      <c r="A1236" s="495" t="s">
        <v>2230</v>
      </c>
      <c r="B1236" s="316" t="s">
        <v>146</v>
      </c>
      <c r="C1236" s="491"/>
      <c r="D1236" s="500"/>
      <c r="E1236" s="493" t="e">
        <f t="shared" si="50"/>
        <v>#DIV/0!</v>
      </c>
      <c r="F1236" s="288" t="str">
        <f t="shared" si="51"/>
        <v>否</v>
      </c>
    </row>
    <row r="1237" ht="18.75" hidden="1" spans="1:6">
      <c r="A1237" s="495" t="s">
        <v>2231</v>
      </c>
      <c r="B1237" s="316" t="s">
        <v>2232</v>
      </c>
      <c r="C1237" s="496"/>
      <c r="D1237" s="500"/>
      <c r="E1237" s="493" t="e">
        <f t="shared" si="50"/>
        <v>#DIV/0!</v>
      </c>
      <c r="F1237" s="288" t="str">
        <f t="shared" si="51"/>
        <v>否</v>
      </c>
    </row>
    <row r="1238" ht="18.75" hidden="1" spans="1:6">
      <c r="A1238" s="495" t="s">
        <v>2233</v>
      </c>
      <c r="B1238" s="316" t="s">
        <v>2234</v>
      </c>
      <c r="C1238" s="496"/>
      <c r="D1238" s="500"/>
      <c r="E1238" s="493" t="e">
        <f t="shared" si="50"/>
        <v>#DIV/0!</v>
      </c>
      <c r="F1238" s="288" t="str">
        <f t="shared" si="51"/>
        <v>否</v>
      </c>
    </row>
    <row r="1239" ht="18.75" hidden="1" spans="1:6">
      <c r="A1239" s="495" t="s">
        <v>2235</v>
      </c>
      <c r="B1239" s="316" t="s">
        <v>2236</v>
      </c>
      <c r="C1239" s="499"/>
      <c r="D1239" s="500"/>
      <c r="E1239" s="493" t="e">
        <f t="shared" si="50"/>
        <v>#DIV/0!</v>
      </c>
      <c r="F1239" s="288" t="str">
        <f t="shared" si="51"/>
        <v>否</v>
      </c>
    </row>
    <row r="1240" ht="18.75" hidden="1" spans="1:6">
      <c r="A1240" s="495" t="s">
        <v>2237</v>
      </c>
      <c r="B1240" s="316" t="s">
        <v>2238</v>
      </c>
      <c r="C1240" s="496"/>
      <c r="D1240" s="500"/>
      <c r="E1240" s="493" t="e">
        <f t="shared" si="50"/>
        <v>#DIV/0!</v>
      </c>
      <c r="F1240" s="288" t="str">
        <f t="shared" si="51"/>
        <v>否</v>
      </c>
    </row>
    <row r="1241" ht="18.75" hidden="1" spans="1:6">
      <c r="A1241" s="495" t="s">
        <v>2239</v>
      </c>
      <c r="B1241" s="316" t="s">
        <v>2240</v>
      </c>
      <c r="C1241" s="499"/>
      <c r="D1241" s="500"/>
      <c r="E1241" s="493" t="e">
        <f t="shared" si="50"/>
        <v>#DIV/0!</v>
      </c>
      <c r="F1241" s="288" t="str">
        <f t="shared" si="51"/>
        <v>否</v>
      </c>
    </row>
    <row r="1242" ht="18.75" hidden="1" spans="1:6">
      <c r="A1242" s="495" t="s">
        <v>2241</v>
      </c>
      <c r="B1242" s="316" t="s">
        <v>2242</v>
      </c>
      <c r="C1242" s="496"/>
      <c r="D1242" s="500"/>
      <c r="E1242" s="493" t="e">
        <f t="shared" si="50"/>
        <v>#DIV/0!</v>
      </c>
      <c r="F1242" s="288" t="str">
        <f t="shared" si="51"/>
        <v>否</v>
      </c>
    </row>
    <row r="1243" ht="18.75" hidden="1" spans="1:6">
      <c r="A1243" s="495" t="s">
        <v>2243</v>
      </c>
      <c r="B1243" s="316" t="s">
        <v>2244</v>
      </c>
      <c r="C1243" s="499"/>
      <c r="D1243" s="500"/>
      <c r="E1243" s="493" t="e">
        <f t="shared" ref="E1243:E1274" si="52">(D1243-C1243)/C1243</f>
        <v>#DIV/0!</v>
      </c>
      <c r="F1243" s="288" t="str">
        <f t="shared" si="51"/>
        <v>否</v>
      </c>
    </row>
    <row r="1244" ht="18.75" hidden="1" spans="1:6">
      <c r="A1244" s="495" t="s">
        <v>2245</v>
      </c>
      <c r="B1244" s="316" t="s">
        <v>2246</v>
      </c>
      <c r="C1244" s="499"/>
      <c r="D1244" s="500"/>
      <c r="E1244" s="493" t="e">
        <f t="shared" si="52"/>
        <v>#DIV/0!</v>
      </c>
      <c r="F1244" s="288" t="str">
        <f t="shared" si="51"/>
        <v>否</v>
      </c>
    </row>
    <row r="1245" ht="18.75" hidden="1" spans="1:6">
      <c r="A1245" s="495" t="s">
        <v>2247</v>
      </c>
      <c r="B1245" s="316" t="s">
        <v>160</v>
      </c>
      <c r="C1245" s="499"/>
      <c r="D1245" s="500"/>
      <c r="E1245" s="493" t="e">
        <f t="shared" si="52"/>
        <v>#DIV/0!</v>
      </c>
      <c r="F1245" s="288" t="str">
        <f t="shared" si="51"/>
        <v>否</v>
      </c>
    </row>
    <row r="1246" ht="18.75" hidden="1" spans="1:6">
      <c r="A1246" s="495" t="s">
        <v>2248</v>
      </c>
      <c r="B1246" s="316" t="s">
        <v>2249</v>
      </c>
      <c r="C1246" s="499"/>
      <c r="D1246" s="500"/>
      <c r="E1246" s="493" t="e">
        <f t="shared" si="52"/>
        <v>#DIV/0!</v>
      </c>
      <c r="F1246" s="288" t="str">
        <f t="shared" si="51"/>
        <v>否</v>
      </c>
    </row>
    <row r="1247" ht="18.75" hidden="1" spans="1:6">
      <c r="A1247" s="490" t="s">
        <v>2250</v>
      </c>
      <c r="B1247" s="312" t="s">
        <v>2251</v>
      </c>
      <c r="C1247" s="499"/>
      <c r="D1247" s="492"/>
      <c r="E1247" s="493" t="e">
        <f t="shared" si="52"/>
        <v>#DIV/0!</v>
      </c>
      <c r="F1247" s="288" t="str">
        <f t="shared" si="51"/>
        <v>否</v>
      </c>
    </row>
    <row r="1248" ht="18.75" hidden="1" spans="1:6">
      <c r="A1248" s="495" t="s">
        <v>2252</v>
      </c>
      <c r="B1248" s="316" t="s">
        <v>2253</v>
      </c>
      <c r="C1248" s="491"/>
      <c r="D1248" s="500"/>
      <c r="E1248" s="493" t="e">
        <f t="shared" si="52"/>
        <v>#DIV/0!</v>
      </c>
      <c r="F1248" s="288" t="str">
        <f t="shared" si="51"/>
        <v>否</v>
      </c>
    </row>
    <row r="1249" ht="18.75" hidden="1" spans="1:6">
      <c r="A1249" s="495" t="s">
        <v>2254</v>
      </c>
      <c r="B1249" s="316" t="s">
        <v>2255</v>
      </c>
      <c r="C1249" s="496"/>
      <c r="D1249" s="500"/>
      <c r="E1249" s="493" t="e">
        <f t="shared" si="52"/>
        <v>#DIV/0!</v>
      </c>
      <c r="F1249" s="288" t="str">
        <f t="shared" si="51"/>
        <v>否</v>
      </c>
    </row>
    <row r="1250" ht="18.75" hidden="1" spans="1:6">
      <c r="A1250" s="495" t="s">
        <v>2256</v>
      </c>
      <c r="B1250" s="316" t="s">
        <v>2257</v>
      </c>
      <c r="C1250" s="499"/>
      <c r="D1250" s="500"/>
      <c r="E1250" s="493" t="e">
        <f t="shared" si="52"/>
        <v>#DIV/0!</v>
      </c>
      <c r="F1250" s="288" t="str">
        <f t="shared" si="51"/>
        <v>否</v>
      </c>
    </row>
    <row r="1251" ht="18.75" hidden="1" spans="1:6">
      <c r="A1251" s="502">
        <v>2220305</v>
      </c>
      <c r="B1251" s="515" t="s">
        <v>2258</v>
      </c>
      <c r="C1251" s="499"/>
      <c r="D1251" s="500"/>
      <c r="E1251" s="493" t="e">
        <f t="shared" si="52"/>
        <v>#DIV/0!</v>
      </c>
      <c r="F1251" s="288" t="str">
        <f t="shared" si="51"/>
        <v>否</v>
      </c>
    </row>
    <row r="1252" ht="18.75" hidden="1" spans="1:6">
      <c r="A1252" s="495" t="s">
        <v>2259</v>
      </c>
      <c r="B1252" s="316" t="s">
        <v>2260</v>
      </c>
      <c r="C1252" s="499"/>
      <c r="D1252" s="500"/>
      <c r="E1252" s="493" t="e">
        <f t="shared" si="52"/>
        <v>#DIV/0!</v>
      </c>
      <c r="F1252" s="288" t="str">
        <f t="shared" si="51"/>
        <v>否</v>
      </c>
    </row>
    <row r="1253" ht="18.75" hidden="1" spans="1:6">
      <c r="A1253" s="490" t="s">
        <v>2261</v>
      </c>
      <c r="B1253" s="312" t="s">
        <v>2262</v>
      </c>
      <c r="C1253" s="499"/>
      <c r="D1253" s="492"/>
      <c r="E1253" s="493" t="e">
        <f t="shared" si="52"/>
        <v>#DIV/0!</v>
      </c>
      <c r="F1253" s="288" t="str">
        <f t="shared" si="51"/>
        <v>否</v>
      </c>
    </row>
    <row r="1254" ht="18.75" hidden="1" spans="1:6">
      <c r="A1254" s="495" t="s">
        <v>2263</v>
      </c>
      <c r="B1254" s="316" t="s">
        <v>2264</v>
      </c>
      <c r="C1254" s="491"/>
      <c r="D1254" s="500"/>
      <c r="E1254" s="493" t="e">
        <f t="shared" si="52"/>
        <v>#DIV/0!</v>
      </c>
      <c r="F1254" s="288" t="str">
        <f t="shared" si="51"/>
        <v>否</v>
      </c>
    </row>
    <row r="1255" ht="18.75" hidden="1" spans="1:6">
      <c r="A1255" s="495" t="s">
        <v>2265</v>
      </c>
      <c r="B1255" s="316" t="s">
        <v>2266</v>
      </c>
      <c r="C1255" s="499"/>
      <c r="D1255" s="500"/>
      <c r="E1255" s="493" t="e">
        <f t="shared" si="52"/>
        <v>#DIV/0!</v>
      </c>
      <c r="F1255" s="288" t="str">
        <f t="shared" si="51"/>
        <v>否</v>
      </c>
    </row>
    <row r="1256" ht="18.75" hidden="1" spans="1:6">
      <c r="A1256" s="495" t="s">
        <v>2267</v>
      </c>
      <c r="B1256" s="316" t="s">
        <v>2268</v>
      </c>
      <c r="C1256" s="499"/>
      <c r="D1256" s="500"/>
      <c r="E1256" s="493" t="e">
        <f t="shared" si="52"/>
        <v>#DIV/0!</v>
      </c>
      <c r="F1256" s="288" t="str">
        <f t="shared" si="51"/>
        <v>否</v>
      </c>
    </row>
    <row r="1257" ht="18.75" hidden="1" spans="1:6">
      <c r="A1257" s="495" t="s">
        <v>2269</v>
      </c>
      <c r="B1257" s="316" t="s">
        <v>2270</v>
      </c>
      <c r="C1257" s="499"/>
      <c r="D1257" s="500"/>
      <c r="E1257" s="493" t="e">
        <f t="shared" si="52"/>
        <v>#DIV/0!</v>
      </c>
      <c r="F1257" s="288" t="str">
        <f t="shared" si="51"/>
        <v>否</v>
      </c>
    </row>
    <row r="1258" ht="18.75" hidden="1" spans="1:6">
      <c r="A1258" s="495" t="s">
        <v>2271</v>
      </c>
      <c r="B1258" s="316" t="s">
        <v>2272</v>
      </c>
      <c r="C1258" s="499"/>
      <c r="D1258" s="500"/>
      <c r="E1258" s="493" t="e">
        <f t="shared" si="52"/>
        <v>#DIV/0!</v>
      </c>
      <c r="F1258" s="288" t="str">
        <f t="shared" si="51"/>
        <v>否</v>
      </c>
    </row>
    <row r="1259" ht="18.75" hidden="1" spans="1:6">
      <c r="A1259" s="490" t="s">
        <v>2273</v>
      </c>
      <c r="B1259" s="312" t="s">
        <v>2274</v>
      </c>
      <c r="C1259" s="499"/>
      <c r="D1259" s="492"/>
      <c r="E1259" s="493" t="e">
        <f t="shared" si="52"/>
        <v>#DIV/0!</v>
      </c>
      <c r="F1259" s="288" t="str">
        <f t="shared" si="51"/>
        <v>否</v>
      </c>
    </row>
    <row r="1260" ht="18.75" hidden="1" spans="1:6">
      <c r="A1260" s="495" t="s">
        <v>2275</v>
      </c>
      <c r="B1260" s="316" t="s">
        <v>2276</v>
      </c>
      <c r="C1260" s="491"/>
      <c r="D1260" s="500"/>
      <c r="E1260" s="493" t="e">
        <f t="shared" si="52"/>
        <v>#DIV/0!</v>
      </c>
      <c r="F1260" s="288" t="str">
        <f t="shared" si="51"/>
        <v>否</v>
      </c>
    </row>
    <row r="1261" ht="18.75" hidden="1" spans="1:6">
      <c r="A1261" s="495" t="s">
        <v>2277</v>
      </c>
      <c r="B1261" s="316" t="s">
        <v>2278</v>
      </c>
      <c r="C1261" s="499"/>
      <c r="D1261" s="500"/>
      <c r="E1261" s="493" t="e">
        <f t="shared" si="52"/>
        <v>#DIV/0!</v>
      </c>
      <c r="F1261" s="288" t="str">
        <f t="shared" si="51"/>
        <v>否</v>
      </c>
    </row>
    <row r="1262" ht="18.75" hidden="1" spans="1:6">
      <c r="A1262" s="495" t="s">
        <v>2279</v>
      </c>
      <c r="B1262" s="316" t="s">
        <v>2280</v>
      </c>
      <c r="C1262" s="499"/>
      <c r="D1262" s="500"/>
      <c r="E1262" s="493" t="e">
        <f t="shared" si="52"/>
        <v>#DIV/0!</v>
      </c>
      <c r="F1262" s="288" t="str">
        <f t="shared" si="51"/>
        <v>否</v>
      </c>
    </row>
    <row r="1263" ht="18.75" hidden="1" spans="1:6">
      <c r="A1263" s="495" t="s">
        <v>2281</v>
      </c>
      <c r="B1263" s="316" t="s">
        <v>2282</v>
      </c>
      <c r="C1263" s="499"/>
      <c r="D1263" s="500"/>
      <c r="E1263" s="493" t="e">
        <f t="shared" si="52"/>
        <v>#DIV/0!</v>
      </c>
      <c r="F1263" s="288" t="str">
        <f t="shared" si="51"/>
        <v>否</v>
      </c>
    </row>
    <row r="1264" ht="18.75" hidden="1" spans="1:6">
      <c r="A1264" s="495" t="s">
        <v>2283</v>
      </c>
      <c r="B1264" s="316" t="s">
        <v>2284</v>
      </c>
      <c r="C1264" s="499"/>
      <c r="D1264" s="500"/>
      <c r="E1264" s="493" t="e">
        <f t="shared" si="52"/>
        <v>#DIV/0!</v>
      </c>
      <c r="F1264" s="288" t="str">
        <f t="shared" si="51"/>
        <v>否</v>
      </c>
    </row>
    <row r="1265" ht="18.75" hidden="1" spans="1:6">
      <c r="A1265" s="495" t="s">
        <v>2285</v>
      </c>
      <c r="B1265" s="316" t="s">
        <v>2286</v>
      </c>
      <c r="C1265" s="499"/>
      <c r="D1265" s="500"/>
      <c r="E1265" s="493" t="e">
        <f t="shared" si="52"/>
        <v>#DIV/0!</v>
      </c>
      <c r="F1265" s="288" t="str">
        <f t="shared" si="51"/>
        <v>否</v>
      </c>
    </row>
    <row r="1266" ht="18.75" hidden="1" spans="1:6">
      <c r="A1266" s="495" t="s">
        <v>2287</v>
      </c>
      <c r="B1266" s="316" t="s">
        <v>2288</v>
      </c>
      <c r="C1266" s="499"/>
      <c r="D1266" s="500"/>
      <c r="E1266" s="493" t="e">
        <f t="shared" si="52"/>
        <v>#DIV/0!</v>
      </c>
      <c r="F1266" s="288" t="str">
        <f t="shared" si="51"/>
        <v>否</v>
      </c>
    </row>
    <row r="1267" ht="18.75" hidden="1" spans="1:6">
      <c r="A1267" s="495" t="s">
        <v>2289</v>
      </c>
      <c r="B1267" s="316" t="s">
        <v>2290</v>
      </c>
      <c r="C1267" s="499"/>
      <c r="D1267" s="500"/>
      <c r="E1267" s="493" t="e">
        <f t="shared" si="52"/>
        <v>#DIV/0!</v>
      </c>
      <c r="F1267" s="288" t="str">
        <f t="shared" si="51"/>
        <v>否</v>
      </c>
    </row>
    <row r="1268" ht="18.75" hidden="1" spans="1:6">
      <c r="A1268" s="495" t="s">
        <v>2291</v>
      </c>
      <c r="B1268" s="316" t="s">
        <v>2292</v>
      </c>
      <c r="C1268" s="491"/>
      <c r="D1268" s="500"/>
      <c r="E1268" s="493" t="e">
        <f t="shared" si="52"/>
        <v>#DIV/0!</v>
      </c>
      <c r="F1268" s="288" t="str">
        <f t="shared" si="51"/>
        <v>否</v>
      </c>
    </row>
    <row r="1269" ht="18.75" hidden="1" spans="1:6">
      <c r="A1269" s="495" t="s">
        <v>2293</v>
      </c>
      <c r="B1269" s="316" t="s">
        <v>2294</v>
      </c>
      <c r="C1269" s="496"/>
      <c r="D1269" s="500"/>
      <c r="E1269" s="493" t="e">
        <f t="shared" si="52"/>
        <v>#DIV/0!</v>
      </c>
      <c r="F1269" s="288" t="str">
        <f t="shared" si="51"/>
        <v>否</v>
      </c>
    </row>
    <row r="1270" ht="18.75" hidden="1" spans="1:6">
      <c r="A1270" s="318">
        <v>2220511</v>
      </c>
      <c r="B1270" s="316" t="s">
        <v>2295</v>
      </c>
      <c r="C1270" s="496"/>
      <c r="D1270" s="500"/>
      <c r="E1270" s="493" t="e">
        <f t="shared" si="52"/>
        <v>#DIV/0!</v>
      </c>
      <c r="F1270" s="288" t="str">
        <f t="shared" si="51"/>
        <v>否</v>
      </c>
    </row>
    <row r="1271" ht="18.75" hidden="1" spans="1:6">
      <c r="A1271" s="495" t="s">
        <v>2296</v>
      </c>
      <c r="B1271" s="316" t="s">
        <v>2297</v>
      </c>
      <c r="C1271" s="499"/>
      <c r="D1271" s="500"/>
      <c r="E1271" s="493" t="e">
        <f t="shared" si="52"/>
        <v>#DIV/0!</v>
      </c>
      <c r="F1271" s="288" t="str">
        <f t="shared" si="51"/>
        <v>否</v>
      </c>
    </row>
    <row r="1272" ht="18.75" spans="1:6">
      <c r="A1272" s="490" t="s">
        <v>111</v>
      </c>
      <c r="B1272" s="312" t="s">
        <v>112</v>
      </c>
      <c r="C1272" s="491">
        <v>3346</v>
      </c>
      <c r="D1272" s="492">
        <v>3387</v>
      </c>
      <c r="E1272" s="493">
        <f t="shared" si="52"/>
        <v>0.0122534369396294</v>
      </c>
      <c r="F1272" s="288" t="str">
        <f t="shared" si="51"/>
        <v>是</v>
      </c>
    </row>
    <row r="1273" ht="18.75" spans="1:6">
      <c r="A1273" s="490" t="s">
        <v>2298</v>
      </c>
      <c r="B1273" s="312" t="s">
        <v>2299</v>
      </c>
      <c r="C1273" s="491">
        <v>484</v>
      </c>
      <c r="D1273" s="492">
        <v>373</v>
      </c>
      <c r="E1273" s="493">
        <f t="shared" si="52"/>
        <v>-0.229338842975207</v>
      </c>
      <c r="F1273" s="288" t="str">
        <f t="shared" si="51"/>
        <v>是</v>
      </c>
    </row>
    <row r="1274" ht="18.75" spans="1:6">
      <c r="A1274" s="495" t="s">
        <v>2300</v>
      </c>
      <c r="B1274" s="316" t="s">
        <v>142</v>
      </c>
      <c r="C1274" s="499">
        <v>401</v>
      </c>
      <c r="D1274" s="497">
        <v>363</v>
      </c>
      <c r="E1274" s="498">
        <f t="shared" si="52"/>
        <v>-0.0947630922693267</v>
      </c>
      <c r="F1274" s="288" t="str">
        <f t="shared" si="51"/>
        <v>是</v>
      </c>
    </row>
    <row r="1275" ht="18.75" spans="1:6">
      <c r="A1275" s="495" t="s">
        <v>2301</v>
      </c>
      <c r="B1275" s="316" t="s">
        <v>144</v>
      </c>
      <c r="C1275" s="499"/>
      <c r="D1275" s="497">
        <v>10</v>
      </c>
      <c r="E1275" s="498"/>
      <c r="F1275" s="288" t="str">
        <f t="shared" ref="F1275:F1338" si="53">IF(LEN(A1275)=3,"是",IF(B1275&lt;&gt;"",IF(SUM(C1275:D1275)&lt;&gt;0,"是","否"),"是"))</f>
        <v>是</v>
      </c>
    </row>
    <row r="1276" ht="18.75" hidden="1" spans="1:6">
      <c r="A1276" s="495" t="s">
        <v>2302</v>
      </c>
      <c r="B1276" s="316" t="s">
        <v>146</v>
      </c>
      <c r="C1276" s="499"/>
      <c r="D1276" s="500"/>
      <c r="E1276" s="493" t="e">
        <f t="shared" ref="E1275:E1306" si="54">(D1276-C1276)/C1276</f>
        <v>#DIV/0!</v>
      </c>
      <c r="F1276" s="288" t="str">
        <f t="shared" si="53"/>
        <v>否</v>
      </c>
    </row>
    <row r="1277" ht="18.75" hidden="1" spans="1:6">
      <c r="A1277" s="495" t="s">
        <v>2303</v>
      </c>
      <c r="B1277" s="316" t="s">
        <v>2304</v>
      </c>
      <c r="C1277" s="499"/>
      <c r="D1277" s="497"/>
      <c r="E1277" s="493" t="e">
        <f t="shared" si="54"/>
        <v>#DIV/0!</v>
      </c>
      <c r="F1277" s="288" t="str">
        <f t="shared" si="53"/>
        <v>否</v>
      </c>
    </row>
    <row r="1278" ht="18.75" hidden="1" spans="1:6">
      <c r="A1278" s="495" t="s">
        <v>2305</v>
      </c>
      <c r="B1278" s="316" t="s">
        <v>2306</v>
      </c>
      <c r="C1278" s="499"/>
      <c r="D1278" s="500"/>
      <c r="E1278" s="493" t="e">
        <f t="shared" si="54"/>
        <v>#DIV/0!</v>
      </c>
      <c r="F1278" s="288" t="str">
        <f t="shared" si="53"/>
        <v>否</v>
      </c>
    </row>
    <row r="1279" ht="18.75" spans="1:6">
      <c r="A1279" s="495" t="s">
        <v>2307</v>
      </c>
      <c r="B1279" s="316" t="s">
        <v>2308</v>
      </c>
      <c r="C1279" s="499">
        <v>67</v>
      </c>
      <c r="D1279" s="497"/>
      <c r="E1279" s="498">
        <f t="shared" si="54"/>
        <v>-1</v>
      </c>
      <c r="F1279" s="288" t="str">
        <f t="shared" si="53"/>
        <v>是</v>
      </c>
    </row>
    <row r="1280" ht="18.75" hidden="1" spans="1:6">
      <c r="A1280" s="495" t="s">
        <v>2309</v>
      </c>
      <c r="B1280" s="316" t="s">
        <v>2310</v>
      </c>
      <c r="C1280" s="491"/>
      <c r="D1280" s="500"/>
      <c r="E1280" s="493" t="e">
        <f t="shared" si="54"/>
        <v>#DIV/0!</v>
      </c>
      <c r="F1280" s="288" t="str">
        <f t="shared" si="53"/>
        <v>否</v>
      </c>
    </row>
    <row r="1281" ht="18.75" hidden="1" spans="1:6">
      <c r="A1281" s="495" t="s">
        <v>2311</v>
      </c>
      <c r="B1281" s="316" t="s">
        <v>2312</v>
      </c>
      <c r="C1281" s="499"/>
      <c r="D1281" s="500"/>
      <c r="E1281" s="493" t="e">
        <f t="shared" si="54"/>
        <v>#DIV/0!</v>
      </c>
      <c r="F1281" s="288" t="str">
        <f t="shared" si="53"/>
        <v>否</v>
      </c>
    </row>
    <row r="1282" ht="18.75" spans="1:6">
      <c r="A1282" s="495" t="s">
        <v>2313</v>
      </c>
      <c r="B1282" s="316" t="s">
        <v>2314</v>
      </c>
      <c r="C1282" s="499">
        <v>16</v>
      </c>
      <c r="D1282" s="500"/>
      <c r="E1282" s="498">
        <f t="shared" si="54"/>
        <v>-1</v>
      </c>
      <c r="F1282" s="288" t="str">
        <f t="shared" si="53"/>
        <v>是</v>
      </c>
    </row>
    <row r="1283" ht="18.75" hidden="1" spans="1:6">
      <c r="A1283" s="495" t="s">
        <v>2315</v>
      </c>
      <c r="B1283" s="316" t="s">
        <v>160</v>
      </c>
      <c r="C1283" s="496"/>
      <c r="D1283" s="500"/>
      <c r="E1283" s="493" t="e">
        <f t="shared" si="54"/>
        <v>#DIV/0!</v>
      </c>
      <c r="F1283" s="288" t="str">
        <f t="shared" si="53"/>
        <v>否</v>
      </c>
    </row>
    <row r="1284" ht="18.75" hidden="1" spans="1:6">
      <c r="A1284" s="495" t="s">
        <v>2316</v>
      </c>
      <c r="B1284" s="316" t="s">
        <v>2317</v>
      </c>
      <c r="C1284" s="491"/>
      <c r="D1284" s="500"/>
      <c r="E1284" s="493" t="e">
        <f t="shared" si="54"/>
        <v>#DIV/0!</v>
      </c>
      <c r="F1284" s="288" t="str">
        <f t="shared" si="53"/>
        <v>否</v>
      </c>
    </row>
    <row r="1285" ht="18.75" spans="1:6">
      <c r="A1285" s="490" t="s">
        <v>2318</v>
      </c>
      <c r="B1285" s="312" t="s">
        <v>2319</v>
      </c>
      <c r="C1285" s="491">
        <v>1527</v>
      </c>
      <c r="D1285" s="492">
        <v>1614</v>
      </c>
      <c r="E1285" s="493">
        <f t="shared" si="54"/>
        <v>0.0569744597249509</v>
      </c>
      <c r="F1285" s="288" t="str">
        <f t="shared" si="53"/>
        <v>是</v>
      </c>
    </row>
    <row r="1286" ht="18.75" spans="1:6">
      <c r="A1286" s="495" t="s">
        <v>2320</v>
      </c>
      <c r="B1286" s="316" t="s">
        <v>142</v>
      </c>
      <c r="C1286" s="499">
        <v>1507</v>
      </c>
      <c r="D1286" s="497">
        <v>1571</v>
      </c>
      <c r="E1286" s="498">
        <f t="shared" si="54"/>
        <v>0.0424684804246848</v>
      </c>
      <c r="F1286" s="288" t="str">
        <f t="shared" si="53"/>
        <v>是</v>
      </c>
    </row>
    <row r="1287" ht="18.75" hidden="1" spans="1:6">
      <c r="A1287" s="495" t="s">
        <v>2321</v>
      </c>
      <c r="B1287" s="316" t="s">
        <v>144</v>
      </c>
      <c r="C1287" s="496"/>
      <c r="D1287" s="500">
        <v>0</v>
      </c>
      <c r="E1287" s="493" t="e">
        <f t="shared" si="54"/>
        <v>#DIV/0!</v>
      </c>
      <c r="F1287" s="288" t="str">
        <f t="shared" si="53"/>
        <v>否</v>
      </c>
    </row>
    <row r="1288" ht="18.75" hidden="1" spans="1:6">
      <c r="A1288" s="495" t="s">
        <v>2322</v>
      </c>
      <c r="B1288" s="316" t="s">
        <v>146</v>
      </c>
      <c r="C1288" s="499"/>
      <c r="D1288" s="500">
        <v>0</v>
      </c>
      <c r="E1288" s="493" t="e">
        <f t="shared" si="54"/>
        <v>#DIV/0!</v>
      </c>
      <c r="F1288" s="288" t="str">
        <f t="shared" si="53"/>
        <v>否</v>
      </c>
    </row>
    <row r="1289" ht="18.75" spans="1:6">
      <c r="A1289" s="495" t="s">
        <v>2323</v>
      </c>
      <c r="B1289" s="316" t="s">
        <v>2324</v>
      </c>
      <c r="C1289" s="499">
        <v>20</v>
      </c>
      <c r="D1289" s="500">
        <v>43</v>
      </c>
      <c r="E1289" s="498">
        <f t="shared" si="54"/>
        <v>1.15</v>
      </c>
      <c r="F1289" s="288" t="str">
        <f t="shared" si="53"/>
        <v>是</v>
      </c>
    </row>
    <row r="1290" ht="18.75" hidden="1" spans="1:6">
      <c r="A1290" s="495" t="s">
        <v>2325</v>
      </c>
      <c r="B1290" s="316" t="s">
        <v>2326</v>
      </c>
      <c r="C1290" s="491"/>
      <c r="D1290" s="500"/>
      <c r="E1290" s="493" t="e">
        <f t="shared" si="54"/>
        <v>#DIV/0!</v>
      </c>
      <c r="F1290" s="288" t="str">
        <f t="shared" si="53"/>
        <v>否</v>
      </c>
    </row>
    <row r="1291" ht="18.75" hidden="1" spans="1:6">
      <c r="A1291" s="490" t="s">
        <v>2327</v>
      </c>
      <c r="B1291" s="312" t="s">
        <v>2328</v>
      </c>
      <c r="C1291" s="499"/>
      <c r="D1291" s="492"/>
      <c r="E1291" s="493" t="e">
        <f t="shared" si="54"/>
        <v>#DIV/0!</v>
      </c>
      <c r="F1291" s="288" t="str">
        <f t="shared" si="53"/>
        <v>否</v>
      </c>
    </row>
    <row r="1292" ht="18.75" hidden="1" spans="1:6">
      <c r="A1292" s="495" t="s">
        <v>2329</v>
      </c>
      <c r="B1292" s="316" t="s">
        <v>142</v>
      </c>
      <c r="C1292" s="499"/>
      <c r="D1292" s="500"/>
      <c r="E1292" s="493" t="e">
        <f t="shared" si="54"/>
        <v>#DIV/0!</v>
      </c>
      <c r="F1292" s="288" t="str">
        <f t="shared" si="53"/>
        <v>否</v>
      </c>
    </row>
    <row r="1293" ht="18.75" hidden="1" spans="1:6">
      <c r="A1293" s="495" t="s">
        <v>2330</v>
      </c>
      <c r="B1293" s="316" t="s">
        <v>144</v>
      </c>
      <c r="C1293" s="491"/>
      <c r="D1293" s="500"/>
      <c r="E1293" s="493" t="e">
        <f t="shared" si="54"/>
        <v>#DIV/0!</v>
      </c>
      <c r="F1293" s="288" t="str">
        <f t="shared" si="53"/>
        <v>否</v>
      </c>
    </row>
    <row r="1294" ht="18.75" hidden="1" spans="1:6">
      <c r="A1294" s="495" t="s">
        <v>2331</v>
      </c>
      <c r="B1294" s="316" t="s">
        <v>146</v>
      </c>
      <c r="C1294" s="491"/>
      <c r="D1294" s="500"/>
      <c r="E1294" s="493" t="e">
        <f t="shared" si="54"/>
        <v>#DIV/0!</v>
      </c>
      <c r="F1294" s="288" t="str">
        <f t="shared" si="53"/>
        <v>否</v>
      </c>
    </row>
    <row r="1295" ht="18.75" hidden="1" spans="1:6">
      <c r="A1295" s="495" t="s">
        <v>2332</v>
      </c>
      <c r="B1295" s="316" t="s">
        <v>2333</v>
      </c>
      <c r="C1295" s="491"/>
      <c r="D1295" s="500"/>
      <c r="E1295" s="493" t="e">
        <f t="shared" si="54"/>
        <v>#DIV/0!</v>
      </c>
      <c r="F1295" s="288" t="str">
        <f t="shared" si="53"/>
        <v>否</v>
      </c>
    </row>
    <row r="1296" ht="18.75" hidden="1" spans="1:6">
      <c r="A1296" s="495" t="s">
        <v>2334</v>
      </c>
      <c r="B1296" s="316" t="s">
        <v>2335</v>
      </c>
      <c r="C1296" s="497"/>
      <c r="D1296" s="500"/>
      <c r="E1296" s="493" t="e">
        <f t="shared" si="54"/>
        <v>#DIV/0!</v>
      </c>
      <c r="F1296" s="288" t="str">
        <f t="shared" si="53"/>
        <v>否</v>
      </c>
    </row>
    <row r="1297" ht="18.75" hidden="1" spans="1:6">
      <c r="A1297" s="490" t="s">
        <v>2336</v>
      </c>
      <c r="B1297" s="312" t="s">
        <v>2337</v>
      </c>
      <c r="C1297" s="499"/>
      <c r="D1297" s="492"/>
      <c r="E1297" s="493" t="e">
        <f t="shared" si="54"/>
        <v>#DIV/0!</v>
      </c>
      <c r="F1297" s="288" t="str">
        <f t="shared" si="53"/>
        <v>否</v>
      </c>
    </row>
    <row r="1298" ht="18.75" hidden="1" spans="1:6">
      <c r="A1298" s="495" t="s">
        <v>2338</v>
      </c>
      <c r="B1298" s="316" t="s">
        <v>142</v>
      </c>
      <c r="C1298" s="499"/>
      <c r="D1298" s="500"/>
      <c r="E1298" s="493" t="e">
        <f t="shared" si="54"/>
        <v>#DIV/0!</v>
      </c>
      <c r="F1298" s="288" t="str">
        <f t="shared" si="53"/>
        <v>否</v>
      </c>
    </row>
    <row r="1299" ht="18.75" hidden="1" spans="1:6">
      <c r="A1299" s="495" t="s">
        <v>2339</v>
      </c>
      <c r="B1299" s="316" t="s">
        <v>144</v>
      </c>
      <c r="C1299" s="499"/>
      <c r="D1299" s="500"/>
      <c r="E1299" s="493" t="e">
        <f t="shared" si="54"/>
        <v>#DIV/0!</v>
      </c>
      <c r="F1299" s="288" t="str">
        <f t="shared" si="53"/>
        <v>否</v>
      </c>
    </row>
    <row r="1300" ht="18.75" hidden="1" spans="1:6">
      <c r="A1300" s="495" t="s">
        <v>2340</v>
      </c>
      <c r="B1300" s="316" t="s">
        <v>146</v>
      </c>
      <c r="C1300" s="491"/>
      <c r="D1300" s="500"/>
      <c r="E1300" s="493" t="e">
        <f t="shared" si="54"/>
        <v>#DIV/0!</v>
      </c>
      <c r="F1300" s="288" t="str">
        <f t="shared" si="53"/>
        <v>否</v>
      </c>
    </row>
    <row r="1301" ht="18.75" hidden="1" spans="1:6">
      <c r="A1301" s="495" t="s">
        <v>2341</v>
      </c>
      <c r="B1301" s="316" t="s">
        <v>2342</v>
      </c>
      <c r="C1301" s="491"/>
      <c r="D1301" s="500"/>
      <c r="E1301" s="493" t="e">
        <f t="shared" si="54"/>
        <v>#DIV/0!</v>
      </c>
      <c r="F1301" s="288" t="str">
        <f t="shared" si="53"/>
        <v>否</v>
      </c>
    </row>
    <row r="1302" ht="18.75" hidden="1" spans="1:6">
      <c r="A1302" s="495" t="s">
        <v>2343</v>
      </c>
      <c r="B1302" s="316" t="s">
        <v>2344</v>
      </c>
      <c r="C1302" s="496"/>
      <c r="D1302" s="500"/>
      <c r="E1302" s="493" t="e">
        <f t="shared" si="54"/>
        <v>#DIV/0!</v>
      </c>
      <c r="F1302" s="288" t="str">
        <f t="shared" si="53"/>
        <v>否</v>
      </c>
    </row>
    <row r="1303" ht="18.75" hidden="1" spans="1:6">
      <c r="A1303" s="495" t="s">
        <v>2345</v>
      </c>
      <c r="B1303" s="316" t="s">
        <v>160</v>
      </c>
      <c r="C1303" s="491"/>
      <c r="D1303" s="500"/>
      <c r="E1303" s="493" t="e">
        <f t="shared" si="54"/>
        <v>#DIV/0!</v>
      </c>
      <c r="F1303" s="288" t="str">
        <f t="shared" si="53"/>
        <v>否</v>
      </c>
    </row>
    <row r="1304" ht="18.75" hidden="1" spans="1:6">
      <c r="A1304" s="495" t="s">
        <v>2346</v>
      </c>
      <c r="B1304" s="316" t="s">
        <v>2347</v>
      </c>
      <c r="C1304" s="491"/>
      <c r="D1304" s="500"/>
      <c r="E1304" s="493" t="e">
        <f t="shared" si="54"/>
        <v>#DIV/0!</v>
      </c>
      <c r="F1304" s="288" t="str">
        <f t="shared" si="53"/>
        <v>否</v>
      </c>
    </row>
    <row r="1305" ht="18.75" spans="1:6">
      <c r="A1305" s="490" t="s">
        <v>2348</v>
      </c>
      <c r="B1305" s="312" t="s">
        <v>2349</v>
      </c>
      <c r="C1305" s="491">
        <v>111</v>
      </c>
      <c r="D1305" s="492">
        <v>91</v>
      </c>
      <c r="E1305" s="493">
        <f t="shared" si="54"/>
        <v>-0.18018018018018</v>
      </c>
      <c r="F1305" s="288" t="str">
        <f t="shared" si="53"/>
        <v>是</v>
      </c>
    </row>
    <row r="1306" ht="18.75" hidden="1" spans="1:6">
      <c r="A1306" s="495" t="s">
        <v>2350</v>
      </c>
      <c r="B1306" s="316" t="s">
        <v>142</v>
      </c>
      <c r="C1306" s="526"/>
      <c r="D1306" s="497"/>
      <c r="E1306" s="493" t="e">
        <f t="shared" si="54"/>
        <v>#DIV/0!</v>
      </c>
      <c r="F1306" s="288" t="str">
        <f t="shared" si="53"/>
        <v>否</v>
      </c>
    </row>
    <row r="1307" ht="18.75" hidden="1" spans="1:6">
      <c r="A1307" s="495" t="s">
        <v>2351</v>
      </c>
      <c r="B1307" s="316" t="s">
        <v>144</v>
      </c>
      <c r="C1307" s="527"/>
      <c r="D1307" s="497"/>
      <c r="E1307" s="493" t="e">
        <f t="shared" ref="E1307:E1338" si="55">(D1307-C1307)/C1307</f>
        <v>#DIV/0!</v>
      </c>
      <c r="F1307" s="288" t="str">
        <f t="shared" si="53"/>
        <v>否</v>
      </c>
    </row>
    <row r="1308" ht="18.75" hidden="1" spans="1:6">
      <c r="A1308" s="495" t="s">
        <v>2352</v>
      </c>
      <c r="B1308" s="316" t="s">
        <v>146</v>
      </c>
      <c r="C1308" s="499"/>
      <c r="D1308" s="500"/>
      <c r="E1308" s="493" t="e">
        <f t="shared" si="55"/>
        <v>#DIV/0!</v>
      </c>
      <c r="F1308" s="288" t="str">
        <f t="shared" si="53"/>
        <v>否</v>
      </c>
    </row>
    <row r="1309" ht="18.75" hidden="1" spans="1:6">
      <c r="A1309" s="495" t="s">
        <v>2353</v>
      </c>
      <c r="B1309" s="316" t="s">
        <v>2354</v>
      </c>
      <c r="C1309" s="499"/>
      <c r="D1309" s="500"/>
      <c r="E1309" s="493" t="e">
        <f t="shared" si="55"/>
        <v>#DIV/0!</v>
      </c>
      <c r="F1309" s="288" t="str">
        <f t="shared" si="53"/>
        <v>否</v>
      </c>
    </row>
    <row r="1310" ht="18.75" spans="1:6">
      <c r="A1310" s="495" t="s">
        <v>2355</v>
      </c>
      <c r="B1310" s="316" t="s">
        <v>2356</v>
      </c>
      <c r="C1310" s="499">
        <v>5</v>
      </c>
      <c r="D1310" s="500">
        <v>2</v>
      </c>
      <c r="E1310" s="498">
        <f t="shared" si="55"/>
        <v>-0.6</v>
      </c>
      <c r="F1310" s="288" t="str">
        <f t="shared" si="53"/>
        <v>是</v>
      </c>
    </row>
    <row r="1311" ht="18.75" hidden="1" spans="1:6">
      <c r="A1311" s="495" t="s">
        <v>2357</v>
      </c>
      <c r="B1311" s="316" t="s">
        <v>2358</v>
      </c>
      <c r="C1311" s="499"/>
      <c r="D1311" s="500"/>
      <c r="E1311" s="493" t="e">
        <f t="shared" si="55"/>
        <v>#DIV/0!</v>
      </c>
      <c r="F1311" s="288" t="str">
        <f t="shared" si="53"/>
        <v>否</v>
      </c>
    </row>
    <row r="1312" ht="18.75" hidden="1" spans="1:6">
      <c r="A1312" s="495" t="s">
        <v>2359</v>
      </c>
      <c r="B1312" s="316" t="s">
        <v>2360</v>
      </c>
      <c r="C1312" s="499"/>
      <c r="D1312" s="500"/>
      <c r="E1312" s="493" t="e">
        <f t="shared" si="55"/>
        <v>#DIV/0!</v>
      </c>
      <c r="F1312" s="288" t="str">
        <f t="shared" si="53"/>
        <v>否</v>
      </c>
    </row>
    <row r="1313" ht="18.75" hidden="1" spans="1:6">
      <c r="A1313" s="495" t="s">
        <v>2361</v>
      </c>
      <c r="B1313" s="316" t="s">
        <v>2362</v>
      </c>
      <c r="C1313" s="499"/>
      <c r="D1313" s="500"/>
      <c r="E1313" s="493" t="e">
        <f t="shared" si="55"/>
        <v>#DIV/0!</v>
      </c>
      <c r="F1313" s="288" t="str">
        <f t="shared" si="53"/>
        <v>否</v>
      </c>
    </row>
    <row r="1314" ht="18.75" hidden="1" spans="1:6">
      <c r="A1314" s="495" t="s">
        <v>2363</v>
      </c>
      <c r="B1314" s="316" t="s">
        <v>2364</v>
      </c>
      <c r="C1314" s="499"/>
      <c r="D1314" s="500"/>
      <c r="E1314" s="493" t="e">
        <f t="shared" si="55"/>
        <v>#DIV/0!</v>
      </c>
      <c r="F1314" s="288" t="str">
        <f t="shared" si="53"/>
        <v>否</v>
      </c>
    </row>
    <row r="1315" ht="18.75" hidden="1" spans="1:6">
      <c r="A1315" s="495" t="s">
        <v>2365</v>
      </c>
      <c r="B1315" s="316" t="s">
        <v>2366</v>
      </c>
      <c r="C1315" s="499"/>
      <c r="D1315" s="500"/>
      <c r="E1315" s="493" t="e">
        <f t="shared" si="55"/>
        <v>#DIV/0!</v>
      </c>
      <c r="F1315" s="288" t="str">
        <f t="shared" si="53"/>
        <v>否</v>
      </c>
    </row>
    <row r="1316" ht="18.75" spans="1:6">
      <c r="A1316" s="495" t="s">
        <v>2367</v>
      </c>
      <c r="B1316" s="316" t="s">
        <v>2368</v>
      </c>
      <c r="C1316" s="499">
        <v>106</v>
      </c>
      <c r="D1316" s="500">
        <v>89</v>
      </c>
      <c r="E1316" s="498">
        <f t="shared" si="55"/>
        <v>-0.160377358490566</v>
      </c>
      <c r="F1316" s="288" t="str">
        <f t="shared" si="53"/>
        <v>是</v>
      </c>
    </row>
    <row r="1317" ht="18.75" hidden="1" spans="1:6">
      <c r="A1317" s="495" t="s">
        <v>2369</v>
      </c>
      <c r="B1317" s="316" t="s">
        <v>2370</v>
      </c>
      <c r="C1317" s="499"/>
      <c r="D1317" s="500"/>
      <c r="E1317" s="493" t="e">
        <f t="shared" si="55"/>
        <v>#DIV/0!</v>
      </c>
      <c r="F1317" s="288" t="str">
        <f t="shared" si="53"/>
        <v>否</v>
      </c>
    </row>
    <row r="1318" ht="18.75" spans="1:6">
      <c r="A1318" s="490" t="s">
        <v>2371</v>
      </c>
      <c r="B1318" s="312" t="s">
        <v>2372</v>
      </c>
      <c r="C1318" s="491">
        <v>607</v>
      </c>
      <c r="D1318" s="492">
        <v>588</v>
      </c>
      <c r="E1318" s="493">
        <f t="shared" si="55"/>
        <v>-0.0313014827018122</v>
      </c>
      <c r="F1318" s="288" t="str">
        <f t="shared" si="53"/>
        <v>是</v>
      </c>
    </row>
    <row r="1319" ht="18.75" spans="1:6">
      <c r="A1319" s="495" t="s">
        <v>2373</v>
      </c>
      <c r="B1319" s="316" t="s">
        <v>2374</v>
      </c>
      <c r="C1319" s="499">
        <v>607</v>
      </c>
      <c r="D1319" s="500">
        <v>588</v>
      </c>
      <c r="E1319" s="498">
        <f t="shared" si="55"/>
        <v>-0.0313014827018122</v>
      </c>
      <c r="F1319" s="288" t="str">
        <f t="shared" si="53"/>
        <v>是</v>
      </c>
    </row>
    <row r="1320" ht="18.75" hidden="1" spans="1:6">
      <c r="A1320" s="495" t="s">
        <v>2375</v>
      </c>
      <c r="B1320" s="316" t="s">
        <v>2376</v>
      </c>
      <c r="C1320" s="499"/>
      <c r="D1320" s="500"/>
      <c r="E1320" s="493" t="e">
        <f t="shared" si="55"/>
        <v>#DIV/0!</v>
      </c>
      <c r="F1320" s="288" t="str">
        <f t="shared" si="53"/>
        <v>否</v>
      </c>
    </row>
    <row r="1321" ht="18.75" hidden="1" spans="1:6">
      <c r="A1321" s="495" t="s">
        <v>2377</v>
      </c>
      <c r="B1321" s="316" t="s">
        <v>2378</v>
      </c>
      <c r="C1321" s="496"/>
      <c r="D1321" s="497"/>
      <c r="E1321" s="493" t="e">
        <f t="shared" si="55"/>
        <v>#DIV/0!</v>
      </c>
      <c r="F1321" s="288" t="str">
        <f t="shared" si="53"/>
        <v>否</v>
      </c>
    </row>
    <row r="1322" ht="18.75" spans="1:6">
      <c r="A1322" s="490" t="s">
        <v>2379</v>
      </c>
      <c r="B1322" s="312" t="s">
        <v>2380</v>
      </c>
      <c r="C1322" s="491">
        <v>607</v>
      </c>
      <c r="D1322" s="492">
        <v>721</v>
      </c>
      <c r="E1322" s="493">
        <f t="shared" si="55"/>
        <v>0.187808896210873</v>
      </c>
      <c r="F1322" s="288" t="str">
        <f t="shared" si="53"/>
        <v>是</v>
      </c>
    </row>
    <row r="1323" ht="18.75" spans="1:6">
      <c r="A1323" s="495" t="s">
        <v>2381</v>
      </c>
      <c r="B1323" s="316" t="s">
        <v>2382</v>
      </c>
      <c r="C1323" s="499"/>
      <c r="D1323" s="500">
        <v>721</v>
      </c>
      <c r="E1323" s="498"/>
      <c r="F1323" s="288" t="str">
        <f t="shared" si="53"/>
        <v>是</v>
      </c>
    </row>
    <row r="1324" ht="18.75" hidden="1" spans="1:6">
      <c r="A1324" s="495" t="s">
        <v>2383</v>
      </c>
      <c r="B1324" s="316" t="s">
        <v>2384</v>
      </c>
      <c r="C1324" s="499"/>
      <c r="D1324" s="500"/>
      <c r="E1324" s="493" t="e">
        <f t="shared" si="55"/>
        <v>#DIV/0!</v>
      </c>
      <c r="F1324" s="288" t="str">
        <f t="shared" si="53"/>
        <v>否</v>
      </c>
    </row>
    <row r="1325" ht="18.75" spans="1:6">
      <c r="A1325" s="495" t="s">
        <v>2385</v>
      </c>
      <c r="B1325" s="316" t="s">
        <v>2386</v>
      </c>
      <c r="C1325" s="496">
        <v>607</v>
      </c>
      <c r="D1325" s="497"/>
      <c r="E1325" s="498">
        <f t="shared" si="55"/>
        <v>-1</v>
      </c>
      <c r="F1325" s="288" t="str">
        <f t="shared" si="53"/>
        <v>是</v>
      </c>
    </row>
    <row r="1326" ht="18.75" hidden="1" spans="1:6">
      <c r="A1326" s="495" t="s">
        <v>2387</v>
      </c>
      <c r="B1326" s="316" t="s">
        <v>2388</v>
      </c>
      <c r="C1326" s="499"/>
      <c r="D1326" s="500"/>
      <c r="E1326" s="493" t="e">
        <f t="shared" si="55"/>
        <v>#DIV/0!</v>
      </c>
      <c r="F1326" s="288" t="str">
        <f t="shared" si="53"/>
        <v>否</v>
      </c>
    </row>
    <row r="1327" ht="18.75" hidden="1" spans="1:6">
      <c r="A1327" s="495" t="s">
        <v>2389</v>
      </c>
      <c r="B1327" s="316" t="s">
        <v>2390</v>
      </c>
      <c r="C1327" s="499"/>
      <c r="D1327" s="500"/>
      <c r="E1327" s="493" t="e">
        <f t="shared" si="55"/>
        <v>#DIV/0!</v>
      </c>
      <c r="F1327" s="288" t="str">
        <f t="shared" si="53"/>
        <v>否</v>
      </c>
    </row>
    <row r="1328" ht="18.75" spans="1:6">
      <c r="A1328" s="490" t="s">
        <v>2391</v>
      </c>
      <c r="B1328" s="312" t="s">
        <v>2392</v>
      </c>
      <c r="C1328" s="491">
        <v>10</v>
      </c>
      <c r="D1328" s="492"/>
      <c r="E1328" s="493">
        <f t="shared" si="55"/>
        <v>-1</v>
      </c>
      <c r="F1328" s="288" t="str">
        <f t="shared" si="53"/>
        <v>是</v>
      </c>
    </row>
    <row r="1329" ht="18.75" spans="1:6">
      <c r="A1329" s="495" t="s">
        <v>2393</v>
      </c>
      <c r="B1329" s="316" t="s">
        <v>2394</v>
      </c>
      <c r="C1329" s="499">
        <v>10</v>
      </c>
      <c r="D1329" s="500"/>
      <c r="E1329" s="498">
        <f t="shared" si="55"/>
        <v>-1</v>
      </c>
      <c r="F1329" s="170" t="str">
        <f t="shared" si="53"/>
        <v>是</v>
      </c>
    </row>
    <row r="1330" ht="36" customHeight="1" spans="1:6">
      <c r="A1330" s="490" t="s">
        <v>113</v>
      </c>
      <c r="B1330" s="312" t="s">
        <v>114</v>
      </c>
      <c r="C1330" s="491">
        <v>400</v>
      </c>
      <c r="D1330" s="492">
        <v>800</v>
      </c>
      <c r="E1330" s="493">
        <f t="shared" si="55"/>
        <v>1</v>
      </c>
      <c r="F1330" s="288" t="str">
        <f t="shared" si="53"/>
        <v>是</v>
      </c>
    </row>
    <row r="1331" ht="18.75" spans="1:6">
      <c r="A1331" s="490" t="s">
        <v>115</v>
      </c>
      <c r="B1331" s="312" t="s">
        <v>116</v>
      </c>
      <c r="C1331" s="491">
        <v>5646</v>
      </c>
      <c r="D1331" s="492">
        <v>7155</v>
      </c>
      <c r="E1331" s="493">
        <f t="shared" si="55"/>
        <v>0.267268862911796</v>
      </c>
      <c r="F1331" s="288" t="str">
        <f t="shared" si="53"/>
        <v>是</v>
      </c>
    </row>
    <row r="1332" ht="18.75" spans="1:6">
      <c r="A1332" s="490" t="s">
        <v>2395</v>
      </c>
      <c r="B1332" s="312" t="s">
        <v>2396</v>
      </c>
      <c r="C1332" s="491">
        <v>5646</v>
      </c>
      <c r="D1332" s="492">
        <v>7155</v>
      </c>
      <c r="E1332" s="493">
        <f t="shared" si="55"/>
        <v>0.267268862911796</v>
      </c>
      <c r="F1332" s="288" t="str">
        <f t="shared" si="53"/>
        <v>是</v>
      </c>
    </row>
    <row r="1333" ht="18.75" spans="1:6">
      <c r="A1333" s="495" t="s">
        <v>2397</v>
      </c>
      <c r="B1333" s="316" t="s">
        <v>2398</v>
      </c>
      <c r="C1333" s="497">
        <v>5646</v>
      </c>
      <c r="D1333" s="497">
        <v>7143</v>
      </c>
      <c r="E1333" s="498">
        <f t="shared" si="55"/>
        <v>0.265143464399575</v>
      </c>
      <c r="F1333" s="288" t="str">
        <f t="shared" si="53"/>
        <v>是</v>
      </c>
    </row>
    <row r="1334" ht="18.75" hidden="1" spans="1:6">
      <c r="A1334" s="495" t="s">
        <v>2399</v>
      </c>
      <c r="B1334" s="316" t="s">
        <v>2400</v>
      </c>
      <c r="C1334" s="499"/>
      <c r="D1334" s="500"/>
      <c r="E1334" s="493" t="e">
        <f t="shared" si="55"/>
        <v>#DIV/0!</v>
      </c>
      <c r="F1334" s="288" t="str">
        <f t="shared" si="53"/>
        <v>否</v>
      </c>
    </row>
    <row r="1335" ht="18.75" spans="1:6">
      <c r="A1335" s="495" t="s">
        <v>2401</v>
      </c>
      <c r="B1335" s="316" t="s">
        <v>2402</v>
      </c>
      <c r="C1335" s="499"/>
      <c r="D1335" s="500">
        <v>12</v>
      </c>
      <c r="E1335" s="498"/>
      <c r="F1335" s="288" t="str">
        <f t="shared" si="53"/>
        <v>是</v>
      </c>
    </row>
    <row r="1336" ht="18.75" hidden="1" spans="1:6">
      <c r="A1336" s="495">
        <v>2320399</v>
      </c>
      <c r="B1336" s="316" t="s">
        <v>2403</v>
      </c>
      <c r="C1336" s="499"/>
      <c r="D1336" s="500"/>
      <c r="E1336" s="493" t="e">
        <f t="shared" si="55"/>
        <v>#DIV/0!</v>
      </c>
      <c r="F1336" s="288" t="str">
        <f t="shared" si="53"/>
        <v>否</v>
      </c>
    </row>
    <row r="1337" ht="18.75" spans="1:6">
      <c r="A1337" s="490" t="s">
        <v>117</v>
      </c>
      <c r="B1337" s="312" t="s">
        <v>118</v>
      </c>
      <c r="C1337" s="491">
        <v>105</v>
      </c>
      <c r="D1337" s="492">
        <v>74</v>
      </c>
      <c r="E1337" s="493">
        <f t="shared" si="55"/>
        <v>-0.295238095238095</v>
      </c>
      <c r="F1337" s="288" t="str">
        <f t="shared" si="53"/>
        <v>是</v>
      </c>
    </row>
    <row r="1338" ht="18.75" spans="1:6">
      <c r="A1338" s="490" t="s">
        <v>2404</v>
      </c>
      <c r="B1338" s="312" t="s">
        <v>2405</v>
      </c>
      <c r="C1338" s="496">
        <v>105</v>
      </c>
      <c r="D1338" s="497">
        <v>74</v>
      </c>
      <c r="E1338" s="493">
        <f t="shared" si="55"/>
        <v>-0.295238095238095</v>
      </c>
      <c r="F1338" s="288" t="str">
        <f t="shared" si="53"/>
        <v>是</v>
      </c>
    </row>
    <row r="1339" ht="18.75" spans="1:6">
      <c r="A1339" s="490" t="s">
        <v>119</v>
      </c>
      <c r="B1339" s="312" t="s">
        <v>120</v>
      </c>
      <c r="C1339" s="491"/>
      <c r="D1339" s="492"/>
      <c r="E1339" s="498"/>
      <c r="F1339" s="288" t="str">
        <f>IF(LEN(A1339)=3,"是",IF(B1339&lt;&gt;"",IF(SUM(C1339:D1339)&lt;&gt;0,"是","否"),"是"))</f>
        <v>是</v>
      </c>
    </row>
    <row r="1340" ht="18.75" hidden="1" spans="1:6">
      <c r="A1340" s="490" t="s">
        <v>2406</v>
      </c>
      <c r="B1340" s="312" t="s">
        <v>2407</v>
      </c>
      <c r="C1340" s="491"/>
      <c r="D1340" s="492"/>
      <c r="E1340" s="493" t="e">
        <f>(D1340-C1340)/C1340</f>
        <v>#DIV/0!</v>
      </c>
      <c r="F1340" s="288" t="str">
        <f>IF(LEN(A1340)=3,"是",IF(B1340&lt;&gt;"",IF(SUM(C1340:D1340)&lt;&gt;0,"是","否"),"是"))</f>
        <v>否</v>
      </c>
    </row>
    <row r="1341" ht="18.75" hidden="1" spans="1:6">
      <c r="A1341" s="490" t="s">
        <v>2408</v>
      </c>
      <c r="B1341" s="312" t="s">
        <v>2075</v>
      </c>
      <c r="C1341" s="491"/>
      <c r="D1341" s="492"/>
      <c r="E1341" s="493" t="e">
        <f>(D1341-C1341)/C1341</f>
        <v>#DIV/0!</v>
      </c>
      <c r="F1341" s="288" t="str">
        <f>IF(LEN(A1341)=3,"是",IF(B1341&lt;&gt;"",IF(SUM(C1341:D1341)&lt;&gt;0,"是","否"),"是"))</f>
        <v>否</v>
      </c>
    </row>
    <row r="1342" ht="18.75" spans="1:6">
      <c r="A1342" s="528"/>
      <c r="B1342" s="529" t="s">
        <v>2409</v>
      </c>
      <c r="C1342" s="527">
        <v>257288</v>
      </c>
      <c r="D1342" s="530">
        <v>264558</v>
      </c>
      <c r="E1342" s="493">
        <f>(D1342-C1342)/C1342</f>
        <v>0.0282562731258356</v>
      </c>
      <c r="F1342" s="288" t="str">
        <f>IF(LEN(A1342)=3,"是",IF(B1342&lt;&gt;"",IF(SUM(C1342:D1342)&lt;&gt;0,"是","否"),"是"))</f>
        <v>是</v>
      </c>
    </row>
    <row r="1343" spans="3:3">
      <c r="C1343" s="455"/>
    </row>
    <row r="1344" spans="3:3">
      <c r="C1344" s="531"/>
    </row>
    <row r="1345" spans="3:3">
      <c r="C1345" s="455"/>
    </row>
    <row r="1346" spans="3:3">
      <c r="C1346" s="531"/>
    </row>
    <row r="1347" spans="3:3">
      <c r="C1347" s="531"/>
    </row>
    <row r="1348" spans="3:3">
      <c r="C1348" s="455"/>
    </row>
    <row r="1349" spans="3:3">
      <c r="C1349" s="531"/>
    </row>
    <row r="1350" spans="3:3">
      <c r="C1350" s="531"/>
    </row>
    <row r="1351" spans="3:3">
      <c r="C1351" s="531"/>
    </row>
    <row r="1352" spans="3:3">
      <c r="C1352" s="531"/>
    </row>
    <row r="1353" spans="3:5">
      <c r="C1353" s="455"/>
      <c r="E1353" s="354">
        <f>IF(C1342&lt;&gt;0,IF((D1342/C1342-1)&lt;-30%,"",IF((D1342/C1342-1)&gt;150%,"",D1342/C1342-1)),"")</f>
        <v>0.0282562731258356</v>
      </c>
    </row>
    <row r="1354" spans="3:3">
      <c r="C1354" s="531"/>
    </row>
  </sheetData>
  <autoFilter xmlns:etc="http://www.wps.cn/officeDocument/2017/etCustomData" ref="A3:F1342" etc:filterBottomFollowUsedRange="0">
    <filterColumn colId="5">
      <customFilters>
        <customFilter operator="equal" val="是"/>
      </customFilters>
    </filterColumn>
    <extLst/>
  </autoFilter>
  <mergeCells count="1">
    <mergeCell ref="B1:E1"/>
  </mergeCells>
  <conditionalFormatting sqref="F4">
    <cfRule type="cellIs" dxfId="2" priority="1330" stopIfTrue="1" operator="lessThan">
      <formula>0</formula>
    </cfRule>
  </conditionalFormatting>
  <conditionalFormatting sqref="F5">
    <cfRule type="cellIs" dxfId="2" priority="1329" stopIfTrue="1" operator="lessThan">
      <formula>0</formula>
    </cfRule>
  </conditionalFormatting>
  <conditionalFormatting sqref="F6">
    <cfRule type="cellIs" dxfId="2" priority="1328" stopIfTrue="1" operator="lessThan">
      <formula>0</formula>
    </cfRule>
  </conditionalFormatting>
  <conditionalFormatting sqref="F7">
    <cfRule type="cellIs" dxfId="2" priority="1327" stopIfTrue="1" operator="lessThan">
      <formula>0</formula>
    </cfRule>
  </conditionalFormatting>
  <conditionalFormatting sqref="F8">
    <cfRule type="cellIs" dxfId="2" priority="1326" stopIfTrue="1" operator="lessThan">
      <formula>0</formula>
    </cfRule>
  </conditionalFormatting>
  <conditionalFormatting sqref="F9">
    <cfRule type="cellIs" dxfId="2" priority="1325" stopIfTrue="1" operator="lessThan">
      <formula>0</formula>
    </cfRule>
  </conditionalFormatting>
  <conditionalFormatting sqref="F10">
    <cfRule type="cellIs" dxfId="2" priority="1324" stopIfTrue="1" operator="lessThan">
      <formula>0</formula>
    </cfRule>
  </conditionalFormatting>
  <conditionalFormatting sqref="F11">
    <cfRule type="cellIs" dxfId="2" priority="1323" stopIfTrue="1" operator="lessThan">
      <formula>0</formula>
    </cfRule>
  </conditionalFormatting>
  <conditionalFormatting sqref="F12">
    <cfRule type="cellIs" dxfId="2" priority="1322" stopIfTrue="1" operator="lessThan">
      <formula>0</formula>
    </cfRule>
  </conditionalFormatting>
  <conditionalFormatting sqref="F13">
    <cfRule type="cellIs" dxfId="2" priority="1321" stopIfTrue="1" operator="lessThan">
      <formula>0</formula>
    </cfRule>
  </conditionalFormatting>
  <conditionalFormatting sqref="F14">
    <cfRule type="cellIs" dxfId="2" priority="1320" stopIfTrue="1" operator="lessThan">
      <formula>0</formula>
    </cfRule>
  </conditionalFormatting>
  <conditionalFormatting sqref="F15">
    <cfRule type="cellIs" dxfId="2" priority="1319" stopIfTrue="1" operator="lessThan">
      <formula>0</formula>
    </cfRule>
  </conditionalFormatting>
  <conditionalFormatting sqref="F16">
    <cfRule type="cellIs" dxfId="2" priority="1318" stopIfTrue="1" operator="lessThan">
      <formula>0</formula>
    </cfRule>
  </conditionalFormatting>
  <conditionalFormatting sqref="F17">
    <cfRule type="cellIs" dxfId="2" priority="1317" stopIfTrue="1" operator="lessThan">
      <formula>0</formula>
    </cfRule>
  </conditionalFormatting>
  <conditionalFormatting sqref="F18">
    <cfRule type="cellIs" dxfId="2" priority="1316" stopIfTrue="1" operator="lessThan">
      <formula>0</formula>
    </cfRule>
  </conditionalFormatting>
  <conditionalFormatting sqref="F19">
    <cfRule type="cellIs" dxfId="2" priority="1315" stopIfTrue="1" operator="lessThan">
      <formula>0</formula>
    </cfRule>
  </conditionalFormatting>
  <conditionalFormatting sqref="F20">
    <cfRule type="cellIs" dxfId="2" priority="1314" stopIfTrue="1" operator="lessThan">
      <formula>0</formula>
    </cfRule>
  </conditionalFormatting>
  <conditionalFormatting sqref="F21">
    <cfRule type="cellIs" dxfId="2" priority="1313" stopIfTrue="1" operator="lessThan">
      <formula>0</formula>
    </cfRule>
  </conditionalFormatting>
  <conditionalFormatting sqref="F22">
    <cfRule type="cellIs" dxfId="2" priority="1312" stopIfTrue="1" operator="lessThan">
      <formula>0</formula>
    </cfRule>
  </conditionalFormatting>
  <conditionalFormatting sqref="F23">
    <cfRule type="cellIs" dxfId="2" priority="1311" stopIfTrue="1" operator="lessThan">
      <formula>0</formula>
    </cfRule>
  </conditionalFormatting>
  <conditionalFormatting sqref="F24">
    <cfRule type="cellIs" dxfId="2" priority="1310" stopIfTrue="1" operator="lessThan">
      <formula>0</formula>
    </cfRule>
  </conditionalFormatting>
  <conditionalFormatting sqref="F25">
    <cfRule type="cellIs" dxfId="2" priority="1309" stopIfTrue="1" operator="lessThan">
      <formula>0</formula>
    </cfRule>
  </conditionalFormatting>
  <conditionalFormatting sqref="F26">
    <cfRule type="cellIs" dxfId="2" priority="1308" stopIfTrue="1" operator="lessThan">
      <formula>0</formula>
    </cfRule>
  </conditionalFormatting>
  <conditionalFormatting sqref="F27">
    <cfRule type="cellIs" dxfId="2" priority="1307" stopIfTrue="1" operator="lessThan">
      <formula>0</formula>
    </cfRule>
  </conditionalFormatting>
  <conditionalFormatting sqref="F28">
    <cfRule type="cellIs" dxfId="2" priority="1306" stopIfTrue="1" operator="lessThan">
      <formula>0</formula>
    </cfRule>
  </conditionalFormatting>
  <conditionalFormatting sqref="F29">
    <cfRule type="cellIs" dxfId="2" priority="1305" stopIfTrue="1" operator="lessThan">
      <formula>0</formula>
    </cfRule>
  </conditionalFormatting>
  <conditionalFormatting sqref="F30">
    <cfRule type="cellIs" dxfId="2" priority="1304" stopIfTrue="1" operator="lessThan">
      <formula>0</formula>
    </cfRule>
  </conditionalFormatting>
  <conditionalFormatting sqref="F31">
    <cfRule type="cellIs" dxfId="2" priority="1303" stopIfTrue="1" operator="lessThan">
      <formula>0</formula>
    </cfRule>
  </conditionalFormatting>
  <conditionalFormatting sqref="F32">
    <cfRule type="cellIs" dxfId="2" priority="1302" stopIfTrue="1" operator="lessThan">
      <formula>0</formula>
    </cfRule>
  </conditionalFormatting>
  <conditionalFormatting sqref="F33">
    <cfRule type="cellIs" dxfId="2" priority="1301" stopIfTrue="1" operator="lessThan">
      <formula>0</formula>
    </cfRule>
  </conditionalFormatting>
  <conditionalFormatting sqref="F34">
    <cfRule type="cellIs" dxfId="2" priority="1300" stopIfTrue="1" operator="lessThan">
      <formula>0</formula>
    </cfRule>
  </conditionalFormatting>
  <conditionalFormatting sqref="F35">
    <cfRule type="cellIs" dxfId="2" priority="1299" stopIfTrue="1" operator="lessThan">
      <formula>0</formula>
    </cfRule>
  </conditionalFormatting>
  <conditionalFormatting sqref="F36">
    <cfRule type="cellIs" dxfId="2" priority="1298" stopIfTrue="1" operator="lessThan">
      <formula>0</formula>
    </cfRule>
  </conditionalFormatting>
  <conditionalFormatting sqref="F37">
    <cfRule type="cellIs" dxfId="2" priority="1297" stopIfTrue="1" operator="lessThan">
      <formula>0</formula>
    </cfRule>
  </conditionalFormatting>
  <conditionalFormatting sqref="F38">
    <cfRule type="cellIs" dxfId="2" priority="1296" stopIfTrue="1" operator="lessThan">
      <formula>0</formula>
    </cfRule>
  </conditionalFormatting>
  <conditionalFormatting sqref="F39">
    <cfRule type="cellIs" dxfId="2" priority="1295" stopIfTrue="1" operator="lessThan">
      <formula>0</formula>
    </cfRule>
  </conditionalFormatting>
  <conditionalFormatting sqref="F40">
    <cfRule type="cellIs" dxfId="2" priority="1294" stopIfTrue="1" operator="lessThan">
      <formula>0</formula>
    </cfRule>
  </conditionalFormatting>
  <conditionalFormatting sqref="F41">
    <cfRule type="cellIs" dxfId="2" priority="1293" stopIfTrue="1" operator="lessThan">
      <formula>0</formula>
    </cfRule>
  </conditionalFormatting>
  <conditionalFormatting sqref="F42">
    <cfRule type="cellIs" dxfId="2" priority="1292" stopIfTrue="1" operator="lessThan">
      <formula>0</formula>
    </cfRule>
  </conditionalFormatting>
  <conditionalFormatting sqref="F43">
    <cfRule type="cellIs" dxfId="2" priority="1291" stopIfTrue="1" operator="lessThan">
      <formula>0</formula>
    </cfRule>
  </conditionalFormatting>
  <conditionalFormatting sqref="F44">
    <cfRule type="cellIs" dxfId="2" priority="1290" stopIfTrue="1" operator="lessThan">
      <formula>0</formula>
    </cfRule>
  </conditionalFormatting>
  <conditionalFormatting sqref="F45">
    <cfRule type="cellIs" dxfId="2" priority="1289" stopIfTrue="1" operator="lessThan">
      <formula>0</formula>
    </cfRule>
  </conditionalFormatting>
  <conditionalFormatting sqref="F46">
    <cfRule type="cellIs" dxfId="2" priority="1288" stopIfTrue="1" operator="lessThan">
      <formula>0</formula>
    </cfRule>
  </conditionalFormatting>
  <conditionalFormatting sqref="F47">
    <cfRule type="cellIs" dxfId="2" priority="1287" stopIfTrue="1" operator="lessThan">
      <formula>0</formula>
    </cfRule>
  </conditionalFormatting>
  <conditionalFormatting sqref="F48">
    <cfRule type="cellIs" dxfId="2" priority="1286" stopIfTrue="1" operator="lessThan">
      <formula>0</formula>
    </cfRule>
  </conditionalFormatting>
  <conditionalFormatting sqref="F49">
    <cfRule type="cellIs" dxfId="2" priority="1285" stopIfTrue="1" operator="lessThan">
      <formula>0</formula>
    </cfRule>
  </conditionalFormatting>
  <conditionalFormatting sqref="F50">
    <cfRule type="cellIs" dxfId="2" priority="1284" stopIfTrue="1" operator="lessThan">
      <formula>0</formula>
    </cfRule>
  </conditionalFormatting>
  <conditionalFormatting sqref="F51">
    <cfRule type="cellIs" dxfId="2" priority="1283" stopIfTrue="1" operator="lessThan">
      <formula>0</formula>
    </cfRule>
  </conditionalFormatting>
  <conditionalFormatting sqref="F52">
    <cfRule type="cellIs" dxfId="2" priority="1282" stopIfTrue="1" operator="lessThan">
      <formula>0</formula>
    </cfRule>
  </conditionalFormatting>
  <conditionalFormatting sqref="F53">
    <cfRule type="cellIs" dxfId="2" priority="1281" stopIfTrue="1" operator="lessThan">
      <formula>0</formula>
    </cfRule>
  </conditionalFormatting>
  <conditionalFormatting sqref="F54">
    <cfRule type="cellIs" dxfId="2" priority="1280" stopIfTrue="1" operator="lessThan">
      <formula>0</formula>
    </cfRule>
  </conditionalFormatting>
  <conditionalFormatting sqref="F55">
    <cfRule type="cellIs" dxfId="2" priority="1279" stopIfTrue="1" operator="lessThan">
      <formula>0</formula>
    </cfRule>
  </conditionalFormatting>
  <conditionalFormatting sqref="F56">
    <cfRule type="cellIs" dxfId="2" priority="1278" stopIfTrue="1" operator="lessThan">
      <formula>0</formula>
    </cfRule>
  </conditionalFormatting>
  <conditionalFormatting sqref="F57">
    <cfRule type="cellIs" dxfId="2" priority="1277" stopIfTrue="1" operator="lessThan">
      <formula>0</formula>
    </cfRule>
  </conditionalFormatting>
  <conditionalFormatting sqref="F58">
    <cfRule type="cellIs" dxfId="2" priority="1276" stopIfTrue="1" operator="lessThan">
      <formula>0</formula>
    </cfRule>
  </conditionalFormatting>
  <conditionalFormatting sqref="F59">
    <cfRule type="cellIs" dxfId="2" priority="1275" stopIfTrue="1" operator="lessThan">
      <formula>0</formula>
    </cfRule>
  </conditionalFormatting>
  <conditionalFormatting sqref="F60">
    <cfRule type="cellIs" dxfId="2" priority="1274" stopIfTrue="1" operator="lessThan">
      <formula>0</formula>
    </cfRule>
  </conditionalFormatting>
  <conditionalFormatting sqref="F61">
    <cfRule type="cellIs" dxfId="2" priority="1273" stopIfTrue="1" operator="lessThan">
      <formula>0</formula>
    </cfRule>
  </conditionalFormatting>
  <conditionalFormatting sqref="F62">
    <cfRule type="cellIs" dxfId="2" priority="1272" stopIfTrue="1" operator="lessThan">
      <formula>0</formula>
    </cfRule>
  </conditionalFormatting>
  <conditionalFormatting sqref="F63">
    <cfRule type="cellIs" dxfId="2" priority="1271" stopIfTrue="1" operator="lessThan">
      <formula>0</formula>
    </cfRule>
  </conditionalFormatting>
  <conditionalFormatting sqref="F64">
    <cfRule type="cellIs" dxfId="2" priority="1270" stopIfTrue="1" operator="lessThan">
      <formula>0</formula>
    </cfRule>
  </conditionalFormatting>
  <conditionalFormatting sqref="F65">
    <cfRule type="cellIs" dxfId="2" priority="1269" stopIfTrue="1" operator="lessThan">
      <formula>0</formula>
    </cfRule>
  </conditionalFormatting>
  <conditionalFormatting sqref="F66">
    <cfRule type="cellIs" dxfId="2" priority="1268" stopIfTrue="1" operator="lessThan">
      <formula>0</formula>
    </cfRule>
  </conditionalFormatting>
  <conditionalFormatting sqref="F67">
    <cfRule type="cellIs" dxfId="2" priority="1267" stopIfTrue="1" operator="lessThan">
      <formula>0</formula>
    </cfRule>
  </conditionalFormatting>
  <conditionalFormatting sqref="F68">
    <cfRule type="cellIs" dxfId="2" priority="1266" stopIfTrue="1" operator="lessThan">
      <formula>0</formula>
    </cfRule>
  </conditionalFormatting>
  <conditionalFormatting sqref="F69">
    <cfRule type="cellIs" dxfId="2" priority="1265" stopIfTrue="1" operator="lessThan">
      <formula>0</formula>
    </cfRule>
  </conditionalFormatting>
  <conditionalFormatting sqref="F70">
    <cfRule type="cellIs" dxfId="2" priority="1264" stopIfTrue="1" operator="lessThan">
      <formula>0</formula>
    </cfRule>
  </conditionalFormatting>
  <conditionalFormatting sqref="F71">
    <cfRule type="cellIs" dxfId="2" priority="1263" stopIfTrue="1" operator="lessThan">
      <formula>0</formula>
    </cfRule>
  </conditionalFormatting>
  <conditionalFormatting sqref="F72">
    <cfRule type="cellIs" dxfId="2" priority="1262" stopIfTrue="1" operator="lessThan">
      <formula>0</formula>
    </cfRule>
  </conditionalFormatting>
  <conditionalFormatting sqref="F73">
    <cfRule type="cellIs" dxfId="2" priority="1261" stopIfTrue="1" operator="lessThan">
      <formula>0</formula>
    </cfRule>
  </conditionalFormatting>
  <conditionalFormatting sqref="F74">
    <cfRule type="cellIs" dxfId="2" priority="1260" stopIfTrue="1" operator="lessThan">
      <formula>0</formula>
    </cfRule>
  </conditionalFormatting>
  <conditionalFormatting sqref="F75">
    <cfRule type="cellIs" dxfId="2" priority="1259" stopIfTrue="1" operator="lessThan">
      <formula>0</formula>
    </cfRule>
  </conditionalFormatting>
  <conditionalFormatting sqref="F76">
    <cfRule type="cellIs" dxfId="2" priority="1258" stopIfTrue="1" operator="lessThan">
      <formula>0</formula>
    </cfRule>
  </conditionalFormatting>
  <conditionalFormatting sqref="F77">
    <cfRule type="cellIs" dxfId="2" priority="1257" stopIfTrue="1" operator="lessThan">
      <formula>0</formula>
    </cfRule>
  </conditionalFormatting>
  <conditionalFormatting sqref="F78">
    <cfRule type="cellIs" dxfId="2" priority="1256" stopIfTrue="1" operator="lessThan">
      <formula>0</formula>
    </cfRule>
  </conditionalFormatting>
  <conditionalFormatting sqref="F79">
    <cfRule type="cellIs" dxfId="2" priority="1255" stopIfTrue="1" operator="lessThan">
      <formula>0</formula>
    </cfRule>
  </conditionalFormatting>
  <conditionalFormatting sqref="F80">
    <cfRule type="cellIs" dxfId="2" priority="1254" stopIfTrue="1" operator="lessThan">
      <formula>0</formula>
    </cfRule>
  </conditionalFormatting>
  <conditionalFormatting sqref="F81">
    <cfRule type="cellIs" dxfId="2" priority="1253" stopIfTrue="1" operator="lessThan">
      <formula>0</formula>
    </cfRule>
  </conditionalFormatting>
  <conditionalFormatting sqref="F82">
    <cfRule type="cellIs" dxfId="2" priority="1252" stopIfTrue="1" operator="lessThan">
      <formula>0</formula>
    </cfRule>
  </conditionalFormatting>
  <conditionalFormatting sqref="F83">
    <cfRule type="cellIs" dxfId="2" priority="1251" stopIfTrue="1" operator="lessThan">
      <formula>0</formula>
    </cfRule>
  </conditionalFormatting>
  <conditionalFormatting sqref="F84">
    <cfRule type="cellIs" dxfId="2" priority="1250" stopIfTrue="1" operator="lessThan">
      <formula>0</formula>
    </cfRule>
  </conditionalFormatting>
  <conditionalFormatting sqref="F85">
    <cfRule type="cellIs" dxfId="2" priority="1249" stopIfTrue="1" operator="lessThan">
      <formula>0</formula>
    </cfRule>
  </conditionalFormatting>
  <conditionalFormatting sqref="F86">
    <cfRule type="cellIs" dxfId="2" priority="1248" stopIfTrue="1" operator="lessThan">
      <formula>0</formula>
    </cfRule>
  </conditionalFormatting>
  <conditionalFormatting sqref="F87">
    <cfRule type="cellIs" dxfId="2" priority="1247" stopIfTrue="1" operator="lessThan">
      <formula>0</formula>
    </cfRule>
  </conditionalFormatting>
  <conditionalFormatting sqref="F88">
    <cfRule type="cellIs" dxfId="2" priority="1246" stopIfTrue="1" operator="lessThan">
      <formula>0</formula>
    </cfRule>
  </conditionalFormatting>
  <conditionalFormatting sqref="F89">
    <cfRule type="cellIs" dxfId="2" priority="1245" stopIfTrue="1" operator="lessThan">
      <formula>0</formula>
    </cfRule>
  </conditionalFormatting>
  <conditionalFormatting sqref="F90">
    <cfRule type="cellIs" dxfId="2" priority="1244" stopIfTrue="1" operator="lessThan">
      <formula>0</formula>
    </cfRule>
  </conditionalFormatting>
  <conditionalFormatting sqref="F91">
    <cfRule type="cellIs" dxfId="2" priority="1243" stopIfTrue="1" operator="lessThan">
      <formula>0</formula>
    </cfRule>
  </conditionalFormatting>
  <conditionalFormatting sqref="F92">
    <cfRule type="cellIs" dxfId="2" priority="1242" stopIfTrue="1" operator="lessThan">
      <formula>0</formula>
    </cfRule>
  </conditionalFormatting>
  <conditionalFormatting sqref="F93">
    <cfRule type="cellIs" dxfId="2" priority="1241" stopIfTrue="1" operator="lessThan">
      <formula>0</formula>
    </cfRule>
  </conditionalFormatting>
  <conditionalFormatting sqref="F94">
    <cfRule type="cellIs" dxfId="2" priority="1240" stopIfTrue="1" operator="lessThan">
      <formula>0</formula>
    </cfRule>
  </conditionalFormatting>
  <conditionalFormatting sqref="F95">
    <cfRule type="cellIs" dxfId="2" priority="1239" stopIfTrue="1" operator="lessThan">
      <formula>0</formula>
    </cfRule>
  </conditionalFormatting>
  <conditionalFormatting sqref="F96">
    <cfRule type="cellIs" dxfId="2" priority="1238" stopIfTrue="1" operator="lessThan">
      <formula>0</formula>
    </cfRule>
  </conditionalFormatting>
  <conditionalFormatting sqref="F97">
    <cfRule type="cellIs" dxfId="2" priority="1237" stopIfTrue="1" operator="lessThan">
      <formula>0</formula>
    </cfRule>
  </conditionalFormatting>
  <conditionalFormatting sqref="F98">
    <cfRule type="cellIs" dxfId="2" priority="1236" stopIfTrue="1" operator="lessThan">
      <formula>0</formula>
    </cfRule>
  </conditionalFormatting>
  <conditionalFormatting sqref="F99">
    <cfRule type="cellIs" dxfId="2" priority="1235" stopIfTrue="1" operator="lessThan">
      <formula>0</formula>
    </cfRule>
  </conditionalFormatting>
  <conditionalFormatting sqref="F100">
    <cfRule type="cellIs" dxfId="2" priority="1234" stopIfTrue="1" operator="lessThan">
      <formula>0</formula>
    </cfRule>
  </conditionalFormatting>
  <conditionalFormatting sqref="F101">
    <cfRule type="cellIs" dxfId="2" priority="1233" stopIfTrue="1" operator="lessThan">
      <formula>0</formula>
    </cfRule>
  </conditionalFormatting>
  <conditionalFormatting sqref="F102">
    <cfRule type="cellIs" dxfId="2" priority="1232" stopIfTrue="1" operator="lessThan">
      <formula>0</formula>
    </cfRule>
  </conditionalFormatting>
  <conditionalFormatting sqref="F103">
    <cfRule type="cellIs" dxfId="2" priority="1231" stopIfTrue="1" operator="lessThan">
      <formula>0</formula>
    </cfRule>
  </conditionalFormatting>
  <conditionalFormatting sqref="F104">
    <cfRule type="cellIs" dxfId="2" priority="1230" stopIfTrue="1" operator="lessThan">
      <formula>0</formula>
    </cfRule>
  </conditionalFormatting>
  <conditionalFormatting sqref="F105">
    <cfRule type="cellIs" dxfId="2" priority="1229" stopIfTrue="1" operator="lessThan">
      <formula>0</formula>
    </cfRule>
  </conditionalFormatting>
  <conditionalFormatting sqref="F106">
    <cfRule type="cellIs" dxfId="2" priority="1228" stopIfTrue="1" operator="lessThan">
      <formula>0</formula>
    </cfRule>
  </conditionalFormatting>
  <conditionalFormatting sqref="F107">
    <cfRule type="cellIs" dxfId="2" priority="1227" stopIfTrue="1" operator="lessThan">
      <formula>0</formula>
    </cfRule>
  </conditionalFormatting>
  <conditionalFormatting sqref="F108">
    <cfRule type="cellIs" dxfId="2" priority="1226" stopIfTrue="1" operator="lessThan">
      <formula>0</formula>
    </cfRule>
  </conditionalFormatting>
  <conditionalFormatting sqref="F109">
    <cfRule type="cellIs" dxfId="2" priority="1225" stopIfTrue="1" operator="lessThan">
      <formula>0</formula>
    </cfRule>
  </conditionalFormatting>
  <conditionalFormatting sqref="F110">
    <cfRule type="cellIs" dxfId="2" priority="1224" stopIfTrue="1" operator="lessThan">
      <formula>0</formula>
    </cfRule>
  </conditionalFormatting>
  <conditionalFormatting sqref="F111">
    <cfRule type="cellIs" dxfId="2" priority="1223" stopIfTrue="1" operator="lessThan">
      <formula>0</formula>
    </cfRule>
  </conditionalFormatting>
  <conditionalFormatting sqref="F112">
    <cfRule type="cellIs" dxfId="2" priority="1222" stopIfTrue="1" operator="lessThan">
      <formula>0</formula>
    </cfRule>
  </conditionalFormatting>
  <conditionalFormatting sqref="F113">
    <cfRule type="cellIs" dxfId="2" priority="1221" stopIfTrue="1" operator="lessThan">
      <formula>0</formula>
    </cfRule>
  </conditionalFormatting>
  <conditionalFormatting sqref="F114">
    <cfRule type="cellIs" dxfId="2" priority="1220" stopIfTrue="1" operator="lessThan">
      <formula>0</formula>
    </cfRule>
  </conditionalFormatting>
  <conditionalFormatting sqref="F115">
    <cfRule type="cellIs" dxfId="2" priority="1219" stopIfTrue="1" operator="lessThan">
      <formula>0</formula>
    </cfRule>
  </conditionalFormatting>
  <conditionalFormatting sqref="F116">
    <cfRule type="cellIs" dxfId="2" priority="1218" stopIfTrue="1" operator="lessThan">
      <formula>0</formula>
    </cfRule>
  </conditionalFormatting>
  <conditionalFormatting sqref="F117">
    <cfRule type="cellIs" dxfId="2" priority="1217" stopIfTrue="1" operator="lessThan">
      <formula>0</formula>
    </cfRule>
  </conditionalFormatting>
  <conditionalFormatting sqref="F118">
    <cfRule type="cellIs" dxfId="2" priority="1216" stopIfTrue="1" operator="lessThan">
      <formula>0</formula>
    </cfRule>
  </conditionalFormatting>
  <conditionalFormatting sqref="F119">
    <cfRule type="cellIs" dxfId="2" priority="1215" stopIfTrue="1" operator="lessThan">
      <formula>0</formula>
    </cfRule>
  </conditionalFormatting>
  <conditionalFormatting sqref="F120">
    <cfRule type="cellIs" dxfId="2" priority="1214" stopIfTrue="1" operator="lessThan">
      <formula>0</formula>
    </cfRule>
  </conditionalFormatting>
  <conditionalFormatting sqref="F121">
    <cfRule type="cellIs" dxfId="2" priority="1213" stopIfTrue="1" operator="lessThan">
      <formula>0</formula>
    </cfRule>
  </conditionalFormatting>
  <conditionalFormatting sqref="F122">
    <cfRule type="cellIs" dxfId="2" priority="1212" stopIfTrue="1" operator="lessThan">
      <formula>0</formula>
    </cfRule>
  </conditionalFormatting>
  <conditionalFormatting sqref="F123">
    <cfRule type="cellIs" dxfId="2" priority="1211" stopIfTrue="1" operator="lessThan">
      <formula>0</formula>
    </cfRule>
  </conditionalFormatting>
  <conditionalFormatting sqref="F124">
    <cfRule type="cellIs" dxfId="2" priority="1210" stopIfTrue="1" operator="lessThan">
      <formula>0</formula>
    </cfRule>
  </conditionalFormatting>
  <conditionalFormatting sqref="F125">
    <cfRule type="cellIs" dxfId="2" priority="1209" stopIfTrue="1" operator="lessThan">
      <formula>0</formula>
    </cfRule>
  </conditionalFormatting>
  <conditionalFormatting sqref="F126">
    <cfRule type="cellIs" dxfId="2" priority="1208" stopIfTrue="1" operator="lessThan">
      <formula>0</formula>
    </cfRule>
  </conditionalFormatting>
  <conditionalFormatting sqref="F127">
    <cfRule type="cellIs" dxfId="2" priority="1207" stopIfTrue="1" operator="lessThan">
      <formula>0</formula>
    </cfRule>
  </conditionalFormatting>
  <conditionalFormatting sqref="F128">
    <cfRule type="cellIs" dxfId="2" priority="1206" stopIfTrue="1" operator="lessThan">
      <formula>0</formula>
    </cfRule>
  </conditionalFormatting>
  <conditionalFormatting sqref="F129">
    <cfRule type="cellIs" dxfId="2" priority="1205" stopIfTrue="1" operator="lessThan">
      <formula>0</formula>
    </cfRule>
  </conditionalFormatting>
  <conditionalFormatting sqref="F130">
    <cfRule type="cellIs" dxfId="2" priority="1204" stopIfTrue="1" operator="lessThan">
      <formula>0</formula>
    </cfRule>
  </conditionalFormatting>
  <conditionalFormatting sqref="F131">
    <cfRule type="cellIs" dxfId="2" priority="1203" stopIfTrue="1" operator="lessThan">
      <formula>0</formula>
    </cfRule>
  </conditionalFormatting>
  <conditionalFormatting sqref="F132">
    <cfRule type="cellIs" dxfId="2" priority="1202" stopIfTrue="1" operator="lessThan">
      <formula>0</formula>
    </cfRule>
  </conditionalFormatting>
  <conditionalFormatting sqref="F133">
    <cfRule type="cellIs" dxfId="2" priority="1201" stopIfTrue="1" operator="lessThan">
      <formula>0</formula>
    </cfRule>
  </conditionalFormatting>
  <conditionalFormatting sqref="F134">
    <cfRule type="cellIs" dxfId="2" priority="1200" stopIfTrue="1" operator="lessThan">
      <formula>0</formula>
    </cfRule>
  </conditionalFormatting>
  <conditionalFormatting sqref="F135">
    <cfRule type="cellIs" dxfId="2" priority="1199" stopIfTrue="1" operator="lessThan">
      <formula>0</formula>
    </cfRule>
  </conditionalFormatting>
  <conditionalFormatting sqref="F136">
    <cfRule type="cellIs" dxfId="2" priority="1198" stopIfTrue="1" operator="lessThan">
      <formula>0</formula>
    </cfRule>
  </conditionalFormatting>
  <conditionalFormatting sqref="F137">
    <cfRule type="cellIs" dxfId="2" priority="1197" stopIfTrue="1" operator="lessThan">
      <formula>0</formula>
    </cfRule>
  </conditionalFormatting>
  <conditionalFormatting sqref="F138">
    <cfRule type="cellIs" dxfId="2" priority="1196" stopIfTrue="1" operator="lessThan">
      <formula>0</formula>
    </cfRule>
  </conditionalFormatting>
  <conditionalFormatting sqref="F139">
    <cfRule type="cellIs" dxfId="2" priority="1195" stopIfTrue="1" operator="lessThan">
      <formula>0</formula>
    </cfRule>
  </conditionalFormatting>
  <conditionalFormatting sqref="F140">
    <cfRule type="cellIs" dxfId="2" priority="1194" stopIfTrue="1" operator="lessThan">
      <formula>0</formula>
    </cfRule>
  </conditionalFormatting>
  <conditionalFormatting sqref="F141">
    <cfRule type="cellIs" dxfId="2" priority="1193" stopIfTrue="1" operator="lessThan">
      <formula>0</formula>
    </cfRule>
  </conditionalFormatting>
  <conditionalFormatting sqref="F142">
    <cfRule type="cellIs" dxfId="2" priority="1192" stopIfTrue="1" operator="lessThan">
      <formula>0</formula>
    </cfRule>
  </conditionalFormatting>
  <conditionalFormatting sqref="F143">
    <cfRule type="cellIs" dxfId="2" priority="1191" stopIfTrue="1" operator="lessThan">
      <formula>0</formula>
    </cfRule>
  </conditionalFormatting>
  <conditionalFormatting sqref="F144">
    <cfRule type="cellIs" dxfId="2" priority="1190" stopIfTrue="1" operator="lessThan">
      <formula>0</formula>
    </cfRule>
  </conditionalFormatting>
  <conditionalFormatting sqref="F145">
    <cfRule type="cellIs" dxfId="2" priority="1189" stopIfTrue="1" operator="lessThan">
      <formula>0</formula>
    </cfRule>
  </conditionalFormatting>
  <conditionalFormatting sqref="F146">
    <cfRule type="cellIs" dxfId="2" priority="1188" stopIfTrue="1" operator="lessThan">
      <formula>0</formula>
    </cfRule>
  </conditionalFormatting>
  <conditionalFormatting sqref="F147">
    <cfRule type="cellIs" dxfId="2" priority="1187" stopIfTrue="1" operator="lessThan">
      <formula>0</formula>
    </cfRule>
  </conditionalFormatting>
  <conditionalFormatting sqref="F148">
    <cfRule type="cellIs" dxfId="2" priority="1186" stopIfTrue="1" operator="lessThan">
      <formula>0</formula>
    </cfRule>
  </conditionalFormatting>
  <conditionalFormatting sqref="F149">
    <cfRule type="cellIs" dxfId="2" priority="1185" stopIfTrue="1" operator="lessThan">
      <formula>0</formula>
    </cfRule>
  </conditionalFormatting>
  <conditionalFormatting sqref="F150">
    <cfRule type="cellIs" dxfId="2" priority="1184" stopIfTrue="1" operator="lessThan">
      <formula>0</formula>
    </cfRule>
  </conditionalFormatting>
  <conditionalFormatting sqref="F151">
    <cfRule type="cellIs" dxfId="2" priority="1183" stopIfTrue="1" operator="lessThan">
      <formula>0</formula>
    </cfRule>
  </conditionalFormatting>
  <conditionalFormatting sqref="F152">
    <cfRule type="cellIs" dxfId="2" priority="1182" stopIfTrue="1" operator="lessThan">
      <formula>0</formula>
    </cfRule>
  </conditionalFormatting>
  <conditionalFormatting sqref="F153">
    <cfRule type="cellIs" dxfId="2" priority="1181" stopIfTrue="1" operator="lessThan">
      <formula>0</formula>
    </cfRule>
  </conditionalFormatting>
  <conditionalFormatting sqref="F154">
    <cfRule type="cellIs" dxfId="2" priority="1180" stopIfTrue="1" operator="lessThan">
      <formula>0</formula>
    </cfRule>
  </conditionalFormatting>
  <conditionalFormatting sqref="F155">
    <cfRule type="cellIs" dxfId="2" priority="1179" stopIfTrue="1" operator="lessThan">
      <formula>0</formula>
    </cfRule>
  </conditionalFormatting>
  <conditionalFormatting sqref="F156">
    <cfRule type="cellIs" dxfId="2" priority="1178" stopIfTrue="1" operator="lessThan">
      <formula>0</formula>
    </cfRule>
  </conditionalFormatting>
  <conditionalFormatting sqref="F157">
    <cfRule type="cellIs" dxfId="2" priority="1177" stopIfTrue="1" operator="lessThan">
      <formula>0</formula>
    </cfRule>
  </conditionalFormatting>
  <conditionalFormatting sqref="F158">
    <cfRule type="cellIs" dxfId="2" priority="1176" stopIfTrue="1" operator="lessThan">
      <formula>0</formula>
    </cfRule>
  </conditionalFormatting>
  <conditionalFormatting sqref="F159">
    <cfRule type="cellIs" dxfId="2" priority="1175" stopIfTrue="1" operator="lessThan">
      <formula>0</formula>
    </cfRule>
  </conditionalFormatting>
  <conditionalFormatting sqref="F160">
    <cfRule type="cellIs" dxfId="2" priority="1174" stopIfTrue="1" operator="lessThan">
      <formula>0</formula>
    </cfRule>
  </conditionalFormatting>
  <conditionalFormatting sqref="F161">
    <cfRule type="cellIs" dxfId="2" priority="1173" stopIfTrue="1" operator="lessThan">
      <formula>0</formula>
    </cfRule>
  </conditionalFormatting>
  <conditionalFormatting sqref="F162">
    <cfRule type="cellIs" dxfId="2" priority="1172" stopIfTrue="1" operator="lessThan">
      <formula>0</formula>
    </cfRule>
  </conditionalFormatting>
  <conditionalFormatting sqref="F163">
    <cfRule type="cellIs" dxfId="2" priority="1171" stopIfTrue="1" operator="lessThan">
      <formula>0</formula>
    </cfRule>
  </conditionalFormatting>
  <conditionalFormatting sqref="F164">
    <cfRule type="cellIs" dxfId="2" priority="1170" stopIfTrue="1" operator="lessThan">
      <formula>0</formula>
    </cfRule>
  </conditionalFormatting>
  <conditionalFormatting sqref="F165">
    <cfRule type="cellIs" dxfId="2" priority="1169" stopIfTrue="1" operator="lessThan">
      <formula>0</formula>
    </cfRule>
  </conditionalFormatting>
  <conditionalFormatting sqref="F166">
    <cfRule type="cellIs" dxfId="2" priority="1168" stopIfTrue="1" operator="lessThan">
      <formula>0</formula>
    </cfRule>
  </conditionalFormatting>
  <conditionalFormatting sqref="F167">
    <cfRule type="cellIs" dxfId="2" priority="1167" stopIfTrue="1" operator="lessThan">
      <formula>0</formula>
    </cfRule>
  </conditionalFormatting>
  <conditionalFormatting sqref="F168">
    <cfRule type="cellIs" dxfId="2" priority="1166" stopIfTrue="1" operator="lessThan">
      <formula>0</formula>
    </cfRule>
  </conditionalFormatting>
  <conditionalFormatting sqref="F169">
    <cfRule type="cellIs" dxfId="2" priority="1165" stopIfTrue="1" operator="lessThan">
      <formula>0</formula>
    </cfRule>
  </conditionalFormatting>
  <conditionalFormatting sqref="F170">
    <cfRule type="cellIs" dxfId="2" priority="1164" stopIfTrue="1" operator="lessThan">
      <formula>0</formula>
    </cfRule>
  </conditionalFormatting>
  <conditionalFormatting sqref="F171">
    <cfRule type="cellIs" dxfId="2" priority="1163" stopIfTrue="1" operator="lessThan">
      <formula>0</formula>
    </cfRule>
  </conditionalFormatting>
  <conditionalFormatting sqref="F172">
    <cfRule type="cellIs" dxfId="2" priority="1162" stopIfTrue="1" operator="lessThan">
      <formula>0</formula>
    </cfRule>
  </conditionalFormatting>
  <conditionalFormatting sqref="F173">
    <cfRule type="cellIs" dxfId="2" priority="1161" stopIfTrue="1" operator="lessThan">
      <formula>0</formula>
    </cfRule>
  </conditionalFormatting>
  <conditionalFormatting sqref="F174">
    <cfRule type="cellIs" dxfId="2" priority="1160" stopIfTrue="1" operator="lessThan">
      <formula>0</formula>
    </cfRule>
  </conditionalFormatting>
  <conditionalFormatting sqref="F175">
    <cfRule type="cellIs" dxfId="2" priority="1159" stopIfTrue="1" operator="lessThan">
      <formula>0</formula>
    </cfRule>
  </conditionalFormatting>
  <conditionalFormatting sqref="F176">
    <cfRule type="cellIs" dxfId="2" priority="1158" stopIfTrue="1" operator="lessThan">
      <formula>0</formula>
    </cfRule>
  </conditionalFormatting>
  <conditionalFormatting sqref="F177">
    <cfRule type="cellIs" dxfId="2" priority="1157" stopIfTrue="1" operator="lessThan">
      <formula>0</formula>
    </cfRule>
  </conditionalFormatting>
  <conditionalFormatting sqref="F178">
    <cfRule type="cellIs" dxfId="2" priority="1156" stopIfTrue="1" operator="lessThan">
      <formula>0</formula>
    </cfRule>
  </conditionalFormatting>
  <conditionalFormatting sqref="F179">
    <cfRule type="cellIs" dxfId="2" priority="1155" stopIfTrue="1" operator="lessThan">
      <formula>0</formula>
    </cfRule>
  </conditionalFormatting>
  <conditionalFormatting sqref="F180">
    <cfRule type="cellIs" dxfId="2" priority="1154" stopIfTrue="1" operator="lessThan">
      <formula>0</formula>
    </cfRule>
  </conditionalFormatting>
  <conditionalFormatting sqref="F181">
    <cfRule type="cellIs" dxfId="2" priority="1153" stopIfTrue="1" operator="lessThan">
      <formula>0</formula>
    </cfRule>
  </conditionalFormatting>
  <conditionalFormatting sqref="F182">
    <cfRule type="cellIs" dxfId="2" priority="1152" stopIfTrue="1" operator="lessThan">
      <formula>0</formula>
    </cfRule>
  </conditionalFormatting>
  <conditionalFormatting sqref="F183">
    <cfRule type="cellIs" dxfId="2" priority="1151" stopIfTrue="1" operator="lessThan">
      <formula>0</formula>
    </cfRule>
  </conditionalFormatting>
  <conditionalFormatting sqref="F184">
    <cfRule type="cellIs" dxfId="2" priority="1150" stopIfTrue="1" operator="lessThan">
      <formula>0</formula>
    </cfRule>
  </conditionalFormatting>
  <conditionalFormatting sqref="F185">
    <cfRule type="cellIs" dxfId="2" priority="1149" stopIfTrue="1" operator="lessThan">
      <formula>0</formula>
    </cfRule>
  </conditionalFormatting>
  <conditionalFormatting sqref="F186">
    <cfRule type="cellIs" dxfId="2" priority="1148" stopIfTrue="1" operator="lessThan">
      <formula>0</formula>
    </cfRule>
  </conditionalFormatting>
  <conditionalFormatting sqref="F187">
    <cfRule type="cellIs" dxfId="2" priority="1147" stopIfTrue="1" operator="lessThan">
      <formula>0</formula>
    </cfRule>
  </conditionalFormatting>
  <conditionalFormatting sqref="F188">
    <cfRule type="cellIs" dxfId="2" priority="1146" stopIfTrue="1" operator="lessThan">
      <formula>0</formula>
    </cfRule>
  </conditionalFormatting>
  <conditionalFormatting sqref="F189">
    <cfRule type="cellIs" dxfId="2" priority="1145" stopIfTrue="1" operator="lessThan">
      <formula>0</formula>
    </cfRule>
  </conditionalFormatting>
  <conditionalFormatting sqref="F190">
    <cfRule type="cellIs" dxfId="2" priority="1144" stopIfTrue="1" operator="lessThan">
      <formula>0</formula>
    </cfRule>
  </conditionalFormatting>
  <conditionalFormatting sqref="F191">
    <cfRule type="cellIs" dxfId="2" priority="1143" stopIfTrue="1" operator="lessThan">
      <formula>0</formula>
    </cfRule>
  </conditionalFormatting>
  <conditionalFormatting sqref="F192">
    <cfRule type="cellIs" dxfId="2" priority="1142" stopIfTrue="1" operator="lessThan">
      <formula>0</formula>
    </cfRule>
  </conditionalFormatting>
  <conditionalFormatting sqref="F193">
    <cfRule type="cellIs" dxfId="2" priority="1141" stopIfTrue="1" operator="lessThan">
      <formula>0</formula>
    </cfRule>
  </conditionalFormatting>
  <conditionalFormatting sqref="F194">
    <cfRule type="cellIs" dxfId="2" priority="1140" stopIfTrue="1" operator="lessThan">
      <formula>0</formula>
    </cfRule>
  </conditionalFormatting>
  <conditionalFormatting sqref="F195">
    <cfRule type="cellIs" dxfId="2" priority="1139" stopIfTrue="1" operator="lessThan">
      <formula>0</formula>
    </cfRule>
  </conditionalFormatting>
  <conditionalFormatting sqref="F196">
    <cfRule type="cellIs" dxfId="2" priority="1138" stopIfTrue="1" operator="lessThan">
      <formula>0</formula>
    </cfRule>
  </conditionalFormatting>
  <conditionalFormatting sqref="F197">
    <cfRule type="cellIs" dxfId="2" priority="1137" stopIfTrue="1" operator="lessThan">
      <formula>0</formula>
    </cfRule>
  </conditionalFormatting>
  <conditionalFormatting sqref="F198">
    <cfRule type="cellIs" dxfId="2" priority="1136" stopIfTrue="1" operator="lessThan">
      <formula>0</formula>
    </cfRule>
  </conditionalFormatting>
  <conditionalFormatting sqref="F199">
    <cfRule type="cellIs" dxfId="2" priority="1135" stopIfTrue="1" operator="lessThan">
      <formula>0</formula>
    </cfRule>
  </conditionalFormatting>
  <conditionalFormatting sqref="F200">
    <cfRule type="cellIs" dxfId="2" priority="1134" stopIfTrue="1" operator="lessThan">
      <formula>0</formula>
    </cfRule>
  </conditionalFormatting>
  <conditionalFormatting sqref="F201">
    <cfRule type="cellIs" dxfId="2" priority="1133" stopIfTrue="1" operator="lessThan">
      <formula>0</formula>
    </cfRule>
  </conditionalFormatting>
  <conditionalFormatting sqref="F202">
    <cfRule type="cellIs" dxfId="2" priority="1132" stopIfTrue="1" operator="lessThan">
      <formula>0</formula>
    </cfRule>
  </conditionalFormatting>
  <conditionalFormatting sqref="F203">
    <cfRule type="cellIs" dxfId="2" priority="1131" stopIfTrue="1" operator="lessThan">
      <formula>0</formula>
    </cfRule>
  </conditionalFormatting>
  <conditionalFormatting sqref="F204">
    <cfRule type="cellIs" dxfId="2" priority="1130" stopIfTrue="1" operator="lessThan">
      <formula>0</formula>
    </cfRule>
  </conditionalFormatting>
  <conditionalFormatting sqref="F205">
    <cfRule type="cellIs" dxfId="2" priority="1129" stopIfTrue="1" operator="lessThan">
      <formula>0</formula>
    </cfRule>
  </conditionalFormatting>
  <conditionalFormatting sqref="F206">
    <cfRule type="cellIs" dxfId="2" priority="1128" stopIfTrue="1" operator="lessThan">
      <formula>0</formula>
    </cfRule>
  </conditionalFormatting>
  <conditionalFormatting sqref="F207">
    <cfRule type="cellIs" dxfId="2" priority="1127" stopIfTrue="1" operator="lessThan">
      <formula>0</formula>
    </cfRule>
  </conditionalFormatting>
  <conditionalFormatting sqref="F208">
    <cfRule type="cellIs" dxfId="2" priority="1126" stopIfTrue="1" operator="lessThan">
      <formula>0</formula>
    </cfRule>
  </conditionalFormatting>
  <conditionalFormatting sqref="F209">
    <cfRule type="cellIs" dxfId="2" priority="1125" stopIfTrue="1" operator="lessThan">
      <formula>0</formula>
    </cfRule>
  </conditionalFormatting>
  <conditionalFormatting sqref="F210">
    <cfRule type="cellIs" dxfId="2" priority="1124" stopIfTrue="1" operator="lessThan">
      <formula>0</formula>
    </cfRule>
  </conditionalFormatting>
  <conditionalFormatting sqref="F211">
    <cfRule type="cellIs" dxfId="2" priority="1123" stopIfTrue="1" operator="lessThan">
      <formula>0</formula>
    </cfRule>
  </conditionalFormatting>
  <conditionalFormatting sqref="F212">
    <cfRule type="cellIs" dxfId="2" priority="1122" stopIfTrue="1" operator="lessThan">
      <formula>0</formula>
    </cfRule>
  </conditionalFormatting>
  <conditionalFormatting sqref="F213">
    <cfRule type="cellIs" dxfId="2" priority="1121" stopIfTrue="1" operator="lessThan">
      <formula>0</formula>
    </cfRule>
  </conditionalFormatting>
  <conditionalFormatting sqref="F214">
    <cfRule type="cellIs" dxfId="2" priority="1120" stopIfTrue="1" operator="lessThan">
      <formula>0</formula>
    </cfRule>
  </conditionalFormatting>
  <conditionalFormatting sqref="F215">
    <cfRule type="cellIs" dxfId="2" priority="1119" stopIfTrue="1" operator="lessThan">
      <formula>0</formula>
    </cfRule>
  </conditionalFormatting>
  <conditionalFormatting sqref="F216">
    <cfRule type="cellIs" dxfId="2" priority="1118" stopIfTrue="1" operator="lessThan">
      <formula>0</formula>
    </cfRule>
  </conditionalFormatting>
  <conditionalFormatting sqref="F217">
    <cfRule type="cellIs" dxfId="2" priority="1117" stopIfTrue="1" operator="lessThan">
      <formula>0</formula>
    </cfRule>
  </conditionalFormatting>
  <conditionalFormatting sqref="F218">
    <cfRule type="cellIs" dxfId="2" priority="1116" stopIfTrue="1" operator="lessThan">
      <formula>0</formula>
    </cfRule>
  </conditionalFormatting>
  <conditionalFormatting sqref="F219">
    <cfRule type="cellIs" dxfId="2" priority="1115" stopIfTrue="1" operator="lessThan">
      <formula>0</formula>
    </cfRule>
  </conditionalFormatting>
  <conditionalFormatting sqref="F220">
    <cfRule type="cellIs" dxfId="2" priority="1114" stopIfTrue="1" operator="lessThan">
      <formula>0</formula>
    </cfRule>
  </conditionalFormatting>
  <conditionalFormatting sqref="F221">
    <cfRule type="cellIs" dxfId="2" priority="1113" stopIfTrue="1" operator="lessThan">
      <formula>0</formula>
    </cfRule>
  </conditionalFormatting>
  <conditionalFormatting sqref="F222">
    <cfRule type="cellIs" dxfId="2" priority="1112" stopIfTrue="1" operator="lessThan">
      <formula>0</formula>
    </cfRule>
  </conditionalFormatting>
  <conditionalFormatting sqref="F223">
    <cfRule type="cellIs" dxfId="2" priority="1111" stopIfTrue="1" operator="lessThan">
      <formula>0</formula>
    </cfRule>
  </conditionalFormatting>
  <conditionalFormatting sqref="F224">
    <cfRule type="cellIs" dxfId="2" priority="1110" stopIfTrue="1" operator="lessThan">
      <formula>0</formula>
    </cfRule>
  </conditionalFormatting>
  <conditionalFormatting sqref="F225">
    <cfRule type="cellIs" dxfId="2" priority="1109" stopIfTrue="1" operator="lessThan">
      <formula>0</formula>
    </cfRule>
  </conditionalFormatting>
  <conditionalFormatting sqref="F226">
    <cfRule type="cellIs" dxfId="2" priority="1108" stopIfTrue="1" operator="lessThan">
      <formula>0</formula>
    </cfRule>
  </conditionalFormatting>
  <conditionalFormatting sqref="F227">
    <cfRule type="cellIs" dxfId="2" priority="1107" stopIfTrue="1" operator="lessThan">
      <formula>0</formula>
    </cfRule>
  </conditionalFormatting>
  <conditionalFormatting sqref="F228">
    <cfRule type="cellIs" dxfId="2" priority="1106" stopIfTrue="1" operator="lessThan">
      <formula>0</formula>
    </cfRule>
  </conditionalFormatting>
  <conditionalFormatting sqref="F229">
    <cfRule type="cellIs" dxfId="2" priority="1105" stopIfTrue="1" operator="lessThan">
      <formula>0</formula>
    </cfRule>
  </conditionalFormatting>
  <conditionalFormatting sqref="F230">
    <cfRule type="cellIs" dxfId="2" priority="1104" stopIfTrue="1" operator="lessThan">
      <formula>0</formula>
    </cfRule>
  </conditionalFormatting>
  <conditionalFormatting sqref="F231">
    <cfRule type="cellIs" dxfId="2" priority="1103" stopIfTrue="1" operator="lessThan">
      <formula>0</formula>
    </cfRule>
  </conditionalFormatting>
  <conditionalFormatting sqref="F232">
    <cfRule type="cellIs" dxfId="2" priority="1102" stopIfTrue="1" operator="lessThan">
      <formula>0</formula>
    </cfRule>
  </conditionalFormatting>
  <conditionalFormatting sqref="F233">
    <cfRule type="cellIs" dxfId="2" priority="1101" stopIfTrue="1" operator="lessThan">
      <formula>0</formula>
    </cfRule>
  </conditionalFormatting>
  <conditionalFormatting sqref="F234">
    <cfRule type="cellIs" dxfId="2" priority="1100" stopIfTrue="1" operator="lessThan">
      <formula>0</formula>
    </cfRule>
  </conditionalFormatting>
  <conditionalFormatting sqref="F235">
    <cfRule type="cellIs" dxfId="2" priority="1099" stopIfTrue="1" operator="lessThan">
      <formula>0</formula>
    </cfRule>
  </conditionalFormatting>
  <conditionalFormatting sqref="F236">
    <cfRule type="cellIs" dxfId="2" priority="1098" stopIfTrue="1" operator="lessThan">
      <formula>0</formula>
    </cfRule>
  </conditionalFormatting>
  <conditionalFormatting sqref="F237">
    <cfRule type="cellIs" dxfId="2" priority="1097" stopIfTrue="1" operator="lessThan">
      <formula>0</formula>
    </cfRule>
  </conditionalFormatting>
  <conditionalFormatting sqref="F238">
    <cfRule type="cellIs" dxfId="2" priority="1096" stopIfTrue="1" operator="lessThan">
      <formula>0</formula>
    </cfRule>
  </conditionalFormatting>
  <conditionalFormatting sqref="F239">
    <cfRule type="cellIs" dxfId="2" priority="1095" stopIfTrue="1" operator="lessThan">
      <formula>0</formula>
    </cfRule>
  </conditionalFormatting>
  <conditionalFormatting sqref="F240">
    <cfRule type="cellIs" dxfId="2" priority="1094" stopIfTrue="1" operator="lessThan">
      <formula>0</formula>
    </cfRule>
  </conditionalFormatting>
  <conditionalFormatting sqref="F241">
    <cfRule type="cellIs" dxfId="2" priority="1093" stopIfTrue="1" operator="lessThan">
      <formula>0</formula>
    </cfRule>
  </conditionalFormatting>
  <conditionalFormatting sqref="F242">
    <cfRule type="cellIs" dxfId="2" priority="1092" stopIfTrue="1" operator="lessThan">
      <formula>0</formula>
    </cfRule>
  </conditionalFormatting>
  <conditionalFormatting sqref="F243">
    <cfRule type="cellIs" dxfId="2" priority="1091" stopIfTrue="1" operator="lessThan">
      <formula>0</formula>
    </cfRule>
  </conditionalFormatting>
  <conditionalFormatting sqref="F244">
    <cfRule type="cellIs" dxfId="2" priority="1090" stopIfTrue="1" operator="lessThan">
      <formula>0</formula>
    </cfRule>
  </conditionalFormatting>
  <conditionalFormatting sqref="F253">
    <cfRule type="cellIs" dxfId="2" priority="1088" stopIfTrue="1" operator="lessThan">
      <formula>0</formula>
    </cfRule>
  </conditionalFormatting>
  <conditionalFormatting sqref="F254">
    <cfRule type="cellIs" dxfId="2" priority="1087" stopIfTrue="1" operator="lessThan">
      <formula>0</formula>
    </cfRule>
  </conditionalFormatting>
  <conditionalFormatting sqref="F255">
    <cfRule type="cellIs" dxfId="2" priority="1086" stopIfTrue="1" operator="lessThan">
      <formula>0</formula>
    </cfRule>
  </conditionalFormatting>
  <conditionalFormatting sqref="F256">
    <cfRule type="cellIs" dxfId="2" priority="1084" stopIfTrue="1" operator="lessThan">
      <formula>0</formula>
    </cfRule>
  </conditionalFormatting>
  <conditionalFormatting sqref="F257">
    <cfRule type="cellIs" dxfId="2" priority="1083" stopIfTrue="1" operator="lessThan">
      <formula>0</formula>
    </cfRule>
  </conditionalFormatting>
  <conditionalFormatting sqref="F258">
    <cfRule type="cellIs" dxfId="2" priority="1082" stopIfTrue="1" operator="lessThan">
      <formula>0</formula>
    </cfRule>
  </conditionalFormatting>
  <conditionalFormatting sqref="F259">
    <cfRule type="cellIs" dxfId="2" priority="1081" stopIfTrue="1" operator="lessThan">
      <formula>0</formula>
    </cfRule>
  </conditionalFormatting>
  <conditionalFormatting sqref="F266">
    <cfRule type="cellIs" dxfId="2" priority="1080" stopIfTrue="1" operator="lessThan">
      <formula>0</formula>
    </cfRule>
  </conditionalFormatting>
  <conditionalFormatting sqref="F267">
    <cfRule type="cellIs" dxfId="2" priority="1079" stopIfTrue="1" operator="lessThan">
      <formula>0</formula>
    </cfRule>
  </conditionalFormatting>
  <conditionalFormatting sqref="F268">
    <cfRule type="cellIs" dxfId="2" priority="1078" stopIfTrue="1" operator="lessThan">
      <formula>0</formula>
    </cfRule>
  </conditionalFormatting>
  <conditionalFormatting sqref="F269">
    <cfRule type="cellIs" dxfId="2" priority="1077" stopIfTrue="1" operator="lessThan">
      <formula>0</formula>
    </cfRule>
  </conditionalFormatting>
  <conditionalFormatting sqref="F270">
    <cfRule type="cellIs" dxfId="2" priority="1076" stopIfTrue="1" operator="lessThan">
      <formula>0</formula>
    </cfRule>
  </conditionalFormatting>
  <conditionalFormatting sqref="F271">
    <cfRule type="cellIs" dxfId="2" priority="1075" stopIfTrue="1" operator="lessThan">
      <formula>0</formula>
    </cfRule>
  </conditionalFormatting>
  <conditionalFormatting sqref="F272">
    <cfRule type="cellIs" dxfId="2" priority="1074" stopIfTrue="1" operator="lessThan">
      <formula>0</formula>
    </cfRule>
  </conditionalFormatting>
  <conditionalFormatting sqref="F273">
    <cfRule type="cellIs" dxfId="2" priority="1073" stopIfTrue="1" operator="lessThan">
      <formula>0</formula>
    </cfRule>
  </conditionalFormatting>
  <conditionalFormatting sqref="F274">
    <cfRule type="cellIs" dxfId="2" priority="1072" stopIfTrue="1" operator="lessThan">
      <formula>0</formula>
    </cfRule>
  </conditionalFormatting>
  <conditionalFormatting sqref="F275">
    <cfRule type="cellIs" dxfId="2" priority="1071" stopIfTrue="1" operator="lessThan">
      <formula>0</formula>
    </cfRule>
  </conditionalFormatting>
  <conditionalFormatting sqref="F276">
    <cfRule type="cellIs" dxfId="2" priority="1070" stopIfTrue="1" operator="lessThan">
      <formula>0</formula>
    </cfRule>
  </conditionalFormatting>
  <conditionalFormatting sqref="F278">
    <cfRule type="cellIs" dxfId="2" priority="1068" stopIfTrue="1" operator="lessThan">
      <formula>0</formula>
    </cfRule>
  </conditionalFormatting>
  <conditionalFormatting sqref="F279">
    <cfRule type="cellIs" dxfId="2" priority="1067" stopIfTrue="1" operator="lessThan">
      <formula>0</formula>
    </cfRule>
  </conditionalFormatting>
  <conditionalFormatting sqref="F280">
    <cfRule type="cellIs" dxfId="2" priority="1066" stopIfTrue="1" operator="lessThan">
      <formula>0</formula>
    </cfRule>
  </conditionalFormatting>
  <conditionalFormatting sqref="F281">
    <cfRule type="cellIs" dxfId="2" priority="1065" stopIfTrue="1" operator="lessThan">
      <formula>0</formula>
    </cfRule>
  </conditionalFormatting>
  <conditionalFormatting sqref="F282">
    <cfRule type="cellIs" dxfId="2" priority="1064" stopIfTrue="1" operator="lessThan">
      <formula>0</formula>
    </cfRule>
  </conditionalFormatting>
  <conditionalFormatting sqref="F283">
    <cfRule type="cellIs" dxfId="2" priority="1063" stopIfTrue="1" operator="lessThan">
      <formula>0</formula>
    </cfRule>
  </conditionalFormatting>
  <conditionalFormatting sqref="F284">
    <cfRule type="cellIs" dxfId="2" priority="1062" stopIfTrue="1" operator="lessThan">
      <formula>0</formula>
    </cfRule>
  </conditionalFormatting>
  <conditionalFormatting sqref="F285">
    <cfRule type="cellIs" dxfId="2" priority="1061" stopIfTrue="1" operator="lessThan">
      <formula>0</formula>
    </cfRule>
  </conditionalFormatting>
  <conditionalFormatting sqref="F286">
    <cfRule type="cellIs" dxfId="2" priority="1060" stopIfTrue="1" operator="lessThan">
      <formula>0</formula>
    </cfRule>
  </conditionalFormatting>
  <conditionalFormatting sqref="F287">
    <cfRule type="cellIs" dxfId="2" priority="1059" stopIfTrue="1" operator="lessThan">
      <formula>0</formula>
    </cfRule>
  </conditionalFormatting>
  <conditionalFormatting sqref="F288">
    <cfRule type="cellIs" dxfId="2" priority="1058" stopIfTrue="1" operator="lessThan">
      <formula>0</formula>
    </cfRule>
  </conditionalFormatting>
  <conditionalFormatting sqref="F289">
    <cfRule type="cellIs" dxfId="2" priority="1057" stopIfTrue="1" operator="lessThan">
      <formula>0</formula>
    </cfRule>
  </conditionalFormatting>
  <conditionalFormatting sqref="F290">
    <cfRule type="cellIs" dxfId="2" priority="1056" stopIfTrue="1" operator="lessThan">
      <formula>0</formula>
    </cfRule>
  </conditionalFormatting>
  <conditionalFormatting sqref="F291">
    <cfRule type="cellIs" dxfId="2" priority="1055" stopIfTrue="1" operator="lessThan">
      <formula>0</formula>
    </cfRule>
  </conditionalFormatting>
  <conditionalFormatting sqref="F292">
    <cfRule type="cellIs" dxfId="2" priority="1054" stopIfTrue="1" operator="lessThan">
      <formula>0</formula>
    </cfRule>
  </conditionalFormatting>
  <conditionalFormatting sqref="F293">
    <cfRule type="cellIs" dxfId="2" priority="1053" stopIfTrue="1" operator="lessThan">
      <formula>0</formula>
    </cfRule>
  </conditionalFormatting>
  <conditionalFormatting sqref="F294">
    <cfRule type="cellIs" dxfId="2" priority="1052" stopIfTrue="1" operator="lessThan">
      <formula>0</formula>
    </cfRule>
  </conditionalFormatting>
  <conditionalFormatting sqref="F295">
    <cfRule type="cellIs" dxfId="2" priority="1051" stopIfTrue="1" operator="lessThan">
      <formula>0</formula>
    </cfRule>
  </conditionalFormatting>
  <conditionalFormatting sqref="F296">
    <cfRule type="cellIs" dxfId="2" priority="1050" stopIfTrue="1" operator="lessThan">
      <formula>0</formula>
    </cfRule>
  </conditionalFormatting>
  <conditionalFormatting sqref="F297">
    <cfRule type="cellIs" dxfId="2" priority="1049" stopIfTrue="1" operator="lessThan">
      <formula>0</formula>
    </cfRule>
  </conditionalFormatting>
  <conditionalFormatting sqref="F298">
    <cfRule type="cellIs" dxfId="2" priority="1048" stopIfTrue="1" operator="lessThan">
      <formula>0</formula>
    </cfRule>
  </conditionalFormatting>
  <conditionalFormatting sqref="F299">
    <cfRule type="cellIs" dxfId="2" priority="1047" stopIfTrue="1" operator="lessThan">
      <formula>0</formula>
    </cfRule>
  </conditionalFormatting>
  <conditionalFormatting sqref="F300">
    <cfRule type="cellIs" dxfId="2" priority="1046" stopIfTrue="1" operator="lessThan">
      <formula>0</formula>
    </cfRule>
  </conditionalFormatting>
  <conditionalFormatting sqref="F301">
    <cfRule type="cellIs" dxfId="2" priority="1045" stopIfTrue="1" operator="lessThan">
      <formula>0</formula>
    </cfRule>
  </conditionalFormatting>
  <conditionalFormatting sqref="F302">
    <cfRule type="cellIs" dxfId="2" priority="1044" stopIfTrue="1" operator="lessThan">
      <formula>0</formula>
    </cfRule>
  </conditionalFormatting>
  <conditionalFormatting sqref="F303">
    <cfRule type="cellIs" dxfId="2" priority="1043" stopIfTrue="1" operator="lessThan">
      <formula>0</formula>
    </cfRule>
  </conditionalFormatting>
  <conditionalFormatting sqref="F304">
    <cfRule type="cellIs" dxfId="2" priority="1042" stopIfTrue="1" operator="lessThan">
      <formula>0</formula>
    </cfRule>
  </conditionalFormatting>
  <conditionalFormatting sqref="F305">
    <cfRule type="cellIs" dxfId="2" priority="1041" stopIfTrue="1" operator="lessThan">
      <formula>0</formula>
    </cfRule>
  </conditionalFormatting>
  <conditionalFormatting sqref="F306">
    <cfRule type="cellIs" dxfId="2" priority="1040" stopIfTrue="1" operator="lessThan">
      <formula>0</formula>
    </cfRule>
  </conditionalFormatting>
  <conditionalFormatting sqref="F307">
    <cfRule type="cellIs" dxfId="2" priority="1039" stopIfTrue="1" operator="lessThan">
      <formula>0</formula>
    </cfRule>
  </conditionalFormatting>
  <conditionalFormatting sqref="F308">
    <cfRule type="cellIs" dxfId="2" priority="1038" stopIfTrue="1" operator="lessThan">
      <formula>0</formula>
    </cfRule>
  </conditionalFormatting>
  <conditionalFormatting sqref="F309">
    <cfRule type="cellIs" dxfId="2" priority="1037" stopIfTrue="1" operator="lessThan">
      <formula>0</formula>
    </cfRule>
  </conditionalFormatting>
  <conditionalFormatting sqref="F310">
    <cfRule type="cellIs" dxfId="2" priority="1036" stopIfTrue="1" operator="lessThan">
      <formula>0</formula>
    </cfRule>
  </conditionalFormatting>
  <conditionalFormatting sqref="F311">
    <cfRule type="cellIs" dxfId="2" priority="1035" stopIfTrue="1" operator="lessThan">
      <formula>0</formula>
    </cfRule>
  </conditionalFormatting>
  <conditionalFormatting sqref="F312">
    <cfRule type="cellIs" dxfId="2" priority="1034" stopIfTrue="1" operator="lessThan">
      <formula>0</formula>
    </cfRule>
  </conditionalFormatting>
  <conditionalFormatting sqref="F313">
    <cfRule type="cellIs" dxfId="2" priority="1033" stopIfTrue="1" operator="lessThan">
      <formula>0</formula>
    </cfRule>
  </conditionalFormatting>
  <conditionalFormatting sqref="F314">
    <cfRule type="cellIs" dxfId="2" priority="1032" stopIfTrue="1" operator="lessThan">
      <formula>0</formula>
    </cfRule>
  </conditionalFormatting>
  <conditionalFormatting sqref="F315">
    <cfRule type="cellIs" dxfId="2" priority="1031" stopIfTrue="1" operator="lessThan">
      <formula>0</formula>
    </cfRule>
  </conditionalFormatting>
  <conditionalFormatting sqref="F316">
    <cfRule type="cellIs" dxfId="2" priority="1030" stopIfTrue="1" operator="lessThan">
      <formula>0</formula>
    </cfRule>
  </conditionalFormatting>
  <conditionalFormatting sqref="F317">
    <cfRule type="cellIs" dxfId="2" priority="1029" stopIfTrue="1" operator="lessThan">
      <formula>0</formula>
    </cfRule>
  </conditionalFormatting>
  <conditionalFormatting sqref="F318">
    <cfRule type="cellIs" dxfId="2" priority="1028" stopIfTrue="1" operator="lessThan">
      <formula>0</formula>
    </cfRule>
  </conditionalFormatting>
  <conditionalFormatting sqref="F319">
    <cfRule type="cellIs" dxfId="2" priority="1027" stopIfTrue="1" operator="lessThan">
      <formula>0</formula>
    </cfRule>
  </conditionalFormatting>
  <conditionalFormatting sqref="F320">
    <cfRule type="cellIs" dxfId="2" priority="1026" stopIfTrue="1" operator="lessThan">
      <formula>0</formula>
    </cfRule>
  </conditionalFormatting>
  <conditionalFormatting sqref="F321">
    <cfRule type="cellIs" dxfId="2" priority="1025" stopIfTrue="1" operator="lessThan">
      <formula>0</formula>
    </cfRule>
  </conditionalFormatting>
  <conditionalFormatting sqref="F322">
    <cfRule type="cellIs" dxfId="2" priority="1024" stopIfTrue="1" operator="lessThan">
      <formula>0</formula>
    </cfRule>
  </conditionalFormatting>
  <conditionalFormatting sqref="F323">
    <cfRule type="cellIs" dxfId="2" priority="1023" stopIfTrue="1" operator="lessThan">
      <formula>0</formula>
    </cfRule>
  </conditionalFormatting>
  <conditionalFormatting sqref="F324">
    <cfRule type="cellIs" dxfId="2" priority="1022" stopIfTrue="1" operator="lessThan">
      <formula>0</formula>
    </cfRule>
  </conditionalFormatting>
  <conditionalFormatting sqref="F325">
    <cfRule type="cellIs" dxfId="2" priority="1021" stopIfTrue="1" operator="lessThan">
      <formula>0</formula>
    </cfRule>
  </conditionalFormatting>
  <conditionalFormatting sqref="F326">
    <cfRule type="cellIs" dxfId="2" priority="1020" stopIfTrue="1" operator="lessThan">
      <formula>0</formula>
    </cfRule>
  </conditionalFormatting>
  <conditionalFormatting sqref="F327">
    <cfRule type="cellIs" dxfId="2" priority="1019" stopIfTrue="1" operator="lessThan">
      <formula>0</formula>
    </cfRule>
  </conditionalFormatting>
  <conditionalFormatting sqref="F328">
    <cfRule type="cellIs" dxfId="2" priority="1018" stopIfTrue="1" operator="lessThan">
      <formula>0</formula>
    </cfRule>
  </conditionalFormatting>
  <conditionalFormatting sqref="F329">
    <cfRule type="cellIs" dxfId="2" priority="1017" stopIfTrue="1" operator="lessThan">
      <formula>0</formula>
    </cfRule>
  </conditionalFormatting>
  <conditionalFormatting sqref="F330">
    <cfRule type="cellIs" dxfId="2" priority="1016" stopIfTrue="1" operator="lessThan">
      <formula>0</formula>
    </cfRule>
  </conditionalFormatting>
  <conditionalFormatting sqref="F331">
    <cfRule type="cellIs" dxfId="2" priority="1015" stopIfTrue="1" operator="lessThan">
      <formula>0</formula>
    </cfRule>
  </conditionalFormatting>
  <conditionalFormatting sqref="F332">
    <cfRule type="cellIs" dxfId="2" priority="1014" stopIfTrue="1" operator="lessThan">
      <formula>0</formula>
    </cfRule>
  </conditionalFormatting>
  <conditionalFormatting sqref="F333">
    <cfRule type="cellIs" dxfId="2" priority="1013" stopIfTrue="1" operator="lessThan">
      <formula>0</formula>
    </cfRule>
  </conditionalFormatting>
  <conditionalFormatting sqref="F334">
    <cfRule type="cellIs" dxfId="2" priority="1012" stopIfTrue="1" operator="lessThan">
      <formula>0</formula>
    </cfRule>
  </conditionalFormatting>
  <conditionalFormatting sqref="F335">
    <cfRule type="cellIs" dxfId="2" priority="1011" stopIfTrue="1" operator="lessThan">
      <formula>0</formula>
    </cfRule>
  </conditionalFormatting>
  <conditionalFormatting sqref="F336">
    <cfRule type="cellIs" dxfId="2" priority="1010" stopIfTrue="1" operator="lessThan">
      <formula>0</formula>
    </cfRule>
  </conditionalFormatting>
  <conditionalFormatting sqref="F337">
    <cfRule type="cellIs" dxfId="2" priority="1009" stopIfTrue="1" operator="lessThan">
      <formula>0</formula>
    </cfRule>
  </conditionalFormatting>
  <conditionalFormatting sqref="F338">
    <cfRule type="cellIs" dxfId="2" priority="1008" stopIfTrue="1" operator="lessThan">
      <formula>0</formula>
    </cfRule>
  </conditionalFormatting>
  <conditionalFormatting sqref="F339">
    <cfRule type="cellIs" dxfId="2" priority="1007" stopIfTrue="1" operator="lessThan">
      <formula>0</formula>
    </cfRule>
  </conditionalFormatting>
  <conditionalFormatting sqref="F340">
    <cfRule type="cellIs" dxfId="2" priority="1006" stopIfTrue="1" operator="lessThan">
      <formula>0</formula>
    </cfRule>
  </conditionalFormatting>
  <conditionalFormatting sqref="F341">
    <cfRule type="cellIs" dxfId="2" priority="1005" stopIfTrue="1" operator="lessThan">
      <formula>0</formula>
    </cfRule>
  </conditionalFormatting>
  <conditionalFormatting sqref="F342">
    <cfRule type="cellIs" dxfId="2" priority="1004" stopIfTrue="1" operator="lessThan">
      <formula>0</formula>
    </cfRule>
  </conditionalFormatting>
  <conditionalFormatting sqref="F343">
    <cfRule type="cellIs" dxfId="2" priority="1003" stopIfTrue="1" operator="lessThan">
      <formula>0</formula>
    </cfRule>
  </conditionalFormatting>
  <conditionalFormatting sqref="F344">
    <cfRule type="cellIs" dxfId="2" priority="1002" stopIfTrue="1" operator="lessThan">
      <formula>0</formula>
    </cfRule>
  </conditionalFormatting>
  <conditionalFormatting sqref="F345">
    <cfRule type="cellIs" dxfId="2" priority="1001" stopIfTrue="1" operator="lessThan">
      <formula>0</formula>
    </cfRule>
  </conditionalFormatting>
  <conditionalFormatting sqref="F346">
    <cfRule type="cellIs" dxfId="2" priority="1000" stopIfTrue="1" operator="lessThan">
      <formula>0</formula>
    </cfRule>
  </conditionalFormatting>
  <conditionalFormatting sqref="F347">
    <cfRule type="cellIs" dxfId="2" priority="999" stopIfTrue="1" operator="lessThan">
      <formula>0</formula>
    </cfRule>
  </conditionalFormatting>
  <conditionalFormatting sqref="F348">
    <cfRule type="cellIs" dxfId="2" priority="998" stopIfTrue="1" operator="lessThan">
      <formula>0</formula>
    </cfRule>
  </conditionalFormatting>
  <conditionalFormatting sqref="F349">
    <cfRule type="cellIs" dxfId="2" priority="997" stopIfTrue="1" operator="lessThan">
      <formula>0</formula>
    </cfRule>
  </conditionalFormatting>
  <conditionalFormatting sqref="F350">
    <cfRule type="cellIs" dxfId="2" priority="996" stopIfTrue="1" operator="lessThan">
      <formula>0</formula>
    </cfRule>
  </conditionalFormatting>
  <conditionalFormatting sqref="F351">
    <cfRule type="cellIs" dxfId="2" priority="995" stopIfTrue="1" operator="lessThan">
      <formula>0</formula>
    </cfRule>
  </conditionalFormatting>
  <conditionalFormatting sqref="F352">
    <cfRule type="cellIs" dxfId="2" priority="994" stopIfTrue="1" operator="lessThan">
      <formula>0</formula>
    </cfRule>
  </conditionalFormatting>
  <conditionalFormatting sqref="F353">
    <cfRule type="cellIs" dxfId="2" priority="993" stopIfTrue="1" operator="lessThan">
      <formula>0</formula>
    </cfRule>
  </conditionalFormatting>
  <conditionalFormatting sqref="F354">
    <cfRule type="cellIs" dxfId="2" priority="992" stopIfTrue="1" operator="lessThan">
      <formula>0</formula>
    </cfRule>
  </conditionalFormatting>
  <conditionalFormatting sqref="F355">
    <cfRule type="cellIs" dxfId="2" priority="991" stopIfTrue="1" operator="lessThan">
      <formula>0</formula>
    </cfRule>
  </conditionalFormatting>
  <conditionalFormatting sqref="F356">
    <cfRule type="cellIs" dxfId="2" priority="990" stopIfTrue="1" operator="lessThan">
      <formula>0</formula>
    </cfRule>
  </conditionalFormatting>
  <conditionalFormatting sqref="F357">
    <cfRule type="cellIs" dxfId="2" priority="989" stopIfTrue="1" operator="lessThan">
      <formula>0</formula>
    </cfRule>
  </conditionalFormatting>
  <conditionalFormatting sqref="F358">
    <cfRule type="cellIs" dxfId="2" priority="988" stopIfTrue="1" operator="lessThan">
      <formula>0</formula>
    </cfRule>
  </conditionalFormatting>
  <conditionalFormatting sqref="F359">
    <cfRule type="cellIs" dxfId="2" priority="987" stopIfTrue="1" operator="lessThan">
      <formula>0</formula>
    </cfRule>
  </conditionalFormatting>
  <conditionalFormatting sqref="F360">
    <cfRule type="cellIs" dxfId="2" priority="986" stopIfTrue="1" operator="lessThan">
      <formula>0</formula>
    </cfRule>
  </conditionalFormatting>
  <conditionalFormatting sqref="F361">
    <cfRule type="cellIs" dxfId="2" priority="985" stopIfTrue="1" operator="lessThan">
      <formula>0</formula>
    </cfRule>
  </conditionalFormatting>
  <conditionalFormatting sqref="F362">
    <cfRule type="cellIs" dxfId="2" priority="984" stopIfTrue="1" operator="lessThan">
      <formula>0</formula>
    </cfRule>
  </conditionalFormatting>
  <conditionalFormatting sqref="F363">
    <cfRule type="cellIs" dxfId="2" priority="983" stopIfTrue="1" operator="lessThan">
      <formula>0</formula>
    </cfRule>
  </conditionalFormatting>
  <conditionalFormatting sqref="F364">
    <cfRule type="cellIs" dxfId="2" priority="982" stopIfTrue="1" operator="lessThan">
      <formula>0</formula>
    </cfRule>
  </conditionalFormatting>
  <conditionalFormatting sqref="F365">
    <cfRule type="cellIs" dxfId="2" priority="981" stopIfTrue="1" operator="lessThan">
      <formula>0</formula>
    </cfRule>
  </conditionalFormatting>
  <conditionalFormatting sqref="F366">
    <cfRule type="cellIs" dxfId="2" priority="980" stopIfTrue="1" operator="lessThan">
      <formula>0</formula>
    </cfRule>
  </conditionalFormatting>
  <conditionalFormatting sqref="F367">
    <cfRule type="cellIs" dxfId="2" priority="979" stopIfTrue="1" operator="lessThan">
      <formula>0</formula>
    </cfRule>
  </conditionalFormatting>
  <conditionalFormatting sqref="F368">
    <cfRule type="cellIs" dxfId="2" priority="978" stopIfTrue="1" operator="lessThan">
      <formula>0</formula>
    </cfRule>
  </conditionalFormatting>
  <conditionalFormatting sqref="F370">
    <cfRule type="cellIs" dxfId="2" priority="977" stopIfTrue="1" operator="lessThan">
      <formula>0</formula>
    </cfRule>
  </conditionalFormatting>
  <conditionalFormatting sqref="F371">
    <cfRule type="cellIs" dxfId="2" priority="976" stopIfTrue="1" operator="lessThan">
      <formula>0</formula>
    </cfRule>
  </conditionalFormatting>
  <conditionalFormatting sqref="F372">
    <cfRule type="cellIs" dxfId="2" priority="975" stopIfTrue="1" operator="lessThan">
      <formula>0</formula>
    </cfRule>
  </conditionalFormatting>
  <conditionalFormatting sqref="F373">
    <cfRule type="cellIs" dxfId="2" priority="974" stopIfTrue="1" operator="lessThan">
      <formula>0</formula>
    </cfRule>
  </conditionalFormatting>
  <conditionalFormatting sqref="F374">
    <cfRule type="cellIs" dxfId="2" priority="973" stopIfTrue="1" operator="lessThan">
      <formula>0</formula>
    </cfRule>
  </conditionalFormatting>
  <conditionalFormatting sqref="F375">
    <cfRule type="cellIs" dxfId="2" priority="972" stopIfTrue="1" operator="lessThan">
      <formula>0</formula>
    </cfRule>
  </conditionalFormatting>
  <conditionalFormatting sqref="F376">
    <cfRule type="cellIs" dxfId="2" priority="971" stopIfTrue="1" operator="lessThan">
      <formula>0</formula>
    </cfRule>
  </conditionalFormatting>
  <conditionalFormatting sqref="F377">
    <cfRule type="cellIs" dxfId="2" priority="970" stopIfTrue="1" operator="lessThan">
      <formula>0</formula>
    </cfRule>
  </conditionalFormatting>
  <conditionalFormatting sqref="F378">
    <cfRule type="cellIs" dxfId="2" priority="969" stopIfTrue="1" operator="lessThan">
      <formula>0</formula>
    </cfRule>
  </conditionalFormatting>
  <conditionalFormatting sqref="F379">
    <cfRule type="cellIs" dxfId="2" priority="968" stopIfTrue="1" operator="lessThan">
      <formula>0</formula>
    </cfRule>
  </conditionalFormatting>
  <conditionalFormatting sqref="F380">
    <cfRule type="cellIs" dxfId="2" priority="967" stopIfTrue="1" operator="lessThan">
      <formula>0</formula>
    </cfRule>
  </conditionalFormatting>
  <conditionalFormatting sqref="F381">
    <cfRule type="cellIs" dxfId="2" priority="966" stopIfTrue="1" operator="lessThan">
      <formula>0</formula>
    </cfRule>
  </conditionalFormatting>
  <conditionalFormatting sqref="F382">
    <cfRule type="cellIs" dxfId="2" priority="965" stopIfTrue="1" operator="lessThan">
      <formula>0</formula>
    </cfRule>
  </conditionalFormatting>
  <conditionalFormatting sqref="F383">
    <cfRule type="cellIs" dxfId="2" priority="964" stopIfTrue="1" operator="lessThan">
      <formula>0</formula>
    </cfRule>
  </conditionalFormatting>
  <conditionalFormatting sqref="F384">
    <cfRule type="cellIs" dxfId="2" priority="963" stopIfTrue="1" operator="lessThan">
      <formula>0</formula>
    </cfRule>
  </conditionalFormatting>
  <conditionalFormatting sqref="F385">
    <cfRule type="cellIs" dxfId="2" priority="962" stopIfTrue="1" operator="lessThan">
      <formula>0</formula>
    </cfRule>
  </conditionalFormatting>
  <conditionalFormatting sqref="F386">
    <cfRule type="cellIs" dxfId="2" priority="961" stopIfTrue="1" operator="lessThan">
      <formula>0</formula>
    </cfRule>
  </conditionalFormatting>
  <conditionalFormatting sqref="F387">
    <cfRule type="cellIs" dxfId="2" priority="960" stopIfTrue="1" operator="lessThan">
      <formula>0</formula>
    </cfRule>
  </conditionalFormatting>
  <conditionalFormatting sqref="F388">
    <cfRule type="cellIs" dxfId="2" priority="959" stopIfTrue="1" operator="lessThan">
      <formula>0</formula>
    </cfRule>
  </conditionalFormatting>
  <conditionalFormatting sqref="F389">
    <cfRule type="cellIs" dxfId="2" priority="958" stopIfTrue="1" operator="lessThan">
      <formula>0</formula>
    </cfRule>
  </conditionalFormatting>
  <conditionalFormatting sqref="F390">
    <cfRule type="cellIs" dxfId="2" priority="957" stopIfTrue="1" operator="lessThan">
      <formula>0</formula>
    </cfRule>
  </conditionalFormatting>
  <conditionalFormatting sqref="F391">
    <cfRule type="cellIs" dxfId="2" priority="956" stopIfTrue="1" operator="lessThan">
      <formula>0</formula>
    </cfRule>
  </conditionalFormatting>
  <conditionalFormatting sqref="F392">
    <cfRule type="cellIs" dxfId="2" priority="955" stopIfTrue="1" operator="lessThan">
      <formula>0</formula>
    </cfRule>
  </conditionalFormatting>
  <conditionalFormatting sqref="F393">
    <cfRule type="cellIs" dxfId="2" priority="954" stopIfTrue="1" operator="lessThan">
      <formula>0</formula>
    </cfRule>
  </conditionalFormatting>
  <conditionalFormatting sqref="F394">
    <cfRule type="cellIs" dxfId="2" priority="953" stopIfTrue="1" operator="lessThan">
      <formula>0</formula>
    </cfRule>
  </conditionalFormatting>
  <conditionalFormatting sqref="F395">
    <cfRule type="cellIs" dxfId="2" priority="952" stopIfTrue="1" operator="lessThan">
      <formula>0</formula>
    </cfRule>
  </conditionalFormatting>
  <conditionalFormatting sqref="F396">
    <cfRule type="cellIs" dxfId="2" priority="951" stopIfTrue="1" operator="lessThan">
      <formula>0</formula>
    </cfRule>
  </conditionalFormatting>
  <conditionalFormatting sqref="F397">
    <cfRule type="cellIs" dxfId="2" priority="950" stopIfTrue="1" operator="lessThan">
      <formula>0</formula>
    </cfRule>
  </conditionalFormatting>
  <conditionalFormatting sqref="F398">
    <cfRule type="cellIs" dxfId="2" priority="949" stopIfTrue="1" operator="lessThan">
      <formula>0</formula>
    </cfRule>
  </conditionalFormatting>
  <conditionalFormatting sqref="F399">
    <cfRule type="cellIs" dxfId="2" priority="948" stopIfTrue="1" operator="lessThan">
      <formula>0</formula>
    </cfRule>
  </conditionalFormatting>
  <conditionalFormatting sqref="F400">
    <cfRule type="cellIs" dxfId="2" priority="947" stopIfTrue="1" operator="lessThan">
      <formula>0</formula>
    </cfRule>
  </conditionalFormatting>
  <conditionalFormatting sqref="F401">
    <cfRule type="cellIs" dxfId="2" priority="946" stopIfTrue="1" operator="lessThan">
      <formula>0</formula>
    </cfRule>
  </conditionalFormatting>
  <conditionalFormatting sqref="F402">
    <cfRule type="cellIs" dxfId="2" priority="945" stopIfTrue="1" operator="lessThan">
      <formula>0</formula>
    </cfRule>
  </conditionalFormatting>
  <conditionalFormatting sqref="F403">
    <cfRule type="cellIs" dxfId="2" priority="944" stopIfTrue="1" operator="lessThan">
      <formula>0</formula>
    </cfRule>
  </conditionalFormatting>
  <conditionalFormatting sqref="F404">
    <cfRule type="cellIs" dxfId="2" priority="943" stopIfTrue="1" operator="lessThan">
      <formula>0</formula>
    </cfRule>
  </conditionalFormatting>
  <conditionalFormatting sqref="F405">
    <cfRule type="cellIs" dxfId="2" priority="942" stopIfTrue="1" operator="lessThan">
      <formula>0</formula>
    </cfRule>
  </conditionalFormatting>
  <conditionalFormatting sqref="F406">
    <cfRule type="cellIs" dxfId="2" priority="941" stopIfTrue="1" operator="lessThan">
      <formula>0</formula>
    </cfRule>
  </conditionalFormatting>
  <conditionalFormatting sqref="F407">
    <cfRule type="cellIs" dxfId="2" priority="940" stopIfTrue="1" operator="lessThan">
      <formula>0</formula>
    </cfRule>
  </conditionalFormatting>
  <conditionalFormatting sqref="F408">
    <cfRule type="cellIs" dxfId="2" priority="939" stopIfTrue="1" operator="lessThan">
      <formula>0</formula>
    </cfRule>
  </conditionalFormatting>
  <conditionalFormatting sqref="F409">
    <cfRule type="cellIs" dxfId="2" priority="938" stopIfTrue="1" operator="lessThan">
      <formula>0</formula>
    </cfRule>
  </conditionalFormatting>
  <conditionalFormatting sqref="F410">
    <cfRule type="cellIs" dxfId="2" priority="937" stopIfTrue="1" operator="lessThan">
      <formula>0</formula>
    </cfRule>
  </conditionalFormatting>
  <conditionalFormatting sqref="F411">
    <cfRule type="cellIs" dxfId="2" priority="936" stopIfTrue="1" operator="lessThan">
      <formula>0</formula>
    </cfRule>
  </conditionalFormatting>
  <conditionalFormatting sqref="F412">
    <cfRule type="cellIs" dxfId="2" priority="935" stopIfTrue="1" operator="lessThan">
      <formula>0</formula>
    </cfRule>
  </conditionalFormatting>
  <conditionalFormatting sqref="F413">
    <cfRule type="cellIs" dxfId="2" priority="934" stopIfTrue="1" operator="lessThan">
      <formula>0</formula>
    </cfRule>
  </conditionalFormatting>
  <conditionalFormatting sqref="F414">
    <cfRule type="cellIs" dxfId="2" priority="933" stopIfTrue="1" operator="lessThan">
      <formula>0</formula>
    </cfRule>
  </conditionalFormatting>
  <conditionalFormatting sqref="F415">
    <cfRule type="cellIs" dxfId="2" priority="932" stopIfTrue="1" operator="lessThan">
      <formula>0</formula>
    </cfRule>
  </conditionalFormatting>
  <conditionalFormatting sqref="F416">
    <cfRule type="cellIs" dxfId="2" priority="931" stopIfTrue="1" operator="lessThan">
      <formula>0</formula>
    </cfRule>
  </conditionalFormatting>
  <conditionalFormatting sqref="F417">
    <cfRule type="cellIs" dxfId="2" priority="930" stopIfTrue="1" operator="lessThan">
      <formula>0</formula>
    </cfRule>
  </conditionalFormatting>
  <conditionalFormatting sqref="F418">
    <cfRule type="cellIs" dxfId="2" priority="929" stopIfTrue="1" operator="lessThan">
      <formula>0</formula>
    </cfRule>
  </conditionalFormatting>
  <conditionalFormatting sqref="F419">
    <cfRule type="cellIs" dxfId="2" priority="928" stopIfTrue="1" operator="lessThan">
      <formula>0</formula>
    </cfRule>
  </conditionalFormatting>
  <conditionalFormatting sqref="F420">
    <cfRule type="cellIs" dxfId="2" priority="927" stopIfTrue="1" operator="lessThan">
      <formula>0</formula>
    </cfRule>
  </conditionalFormatting>
  <conditionalFormatting sqref="F421">
    <cfRule type="cellIs" dxfId="2" priority="926" stopIfTrue="1" operator="lessThan">
      <formula>0</formula>
    </cfRule>
  </conditionalFormatting>
  <conditionalFormatting sqref="F422">
    <cfRule type="cellIs" dxfId="2" priority="925" stopIfTrue="1" operator="lessThan">
      <formula>0</formula>
    </cfRule>
  </conditionalFormatting>
  <conditionalFormatting sqref="F423">
    <cfRule type="cellIs" dxfId="2" priority="924" stopIfTrue="1" operator="lessThan">
      <formula>0</formula>
    </cfRule>
  </conditionalFormatting>
  <conditionalFormatting sqref="F424">
    <cfRule type="cellIs" dxfId="2" priority="921" stopIfTrue="1" operator="lessThan">
      <formula>0</formula>
    </cfRule>
  </conditionalFormatting>
  <conditionalFormatting sqref="F425">
    <cfRule type="cellIs" dxfId="2" priority="920" stopIfTrue="1" operator="lessThan">
      <formula>0</formula>
    </cfRule>
  </conditionalFormatting>
  <conditionalFormatting sqref="F426">
    <cfRule type="cellIs" dxfId="2" priority="919" stopIfTrue="1" operator="lessThan">
      <formula>0</formula>
    </cfRule>
  </conditionalFormatting>
  <conditionalFormatting sqref="F427">
    <cfRule type="cellIs" dxfId="2" priority="918" stopIfTrue="1" operator="lessThan">
      <formula>0</formula>
    </cfRule>
  </conditionalFormatting>
  <conditionalFormatting sqref="F428">
    <cfRule type="cellIs" dxfId="2" priority="917" stopIfTrue="1" operator="lessThan">
      <formula>0</formula>
    </cfRule>
  </conditionalFormatting>
  <conditionalFormatting sqref="F429">
    <cfRule type="cellIs" dxfId="2" priority="916" stopIfTrue="1" operator="lessThan">
      <formula>0</formula>
    </cfRule>
  </conditionalFormatting>
  <conditionalFormatting sqref="F430">
    <cfRule type="cellIs" dxfId="2" priority="915" stopIfTrue="1" operator="lessThan">
      <formula>0</formula>
    </cfRule>
  </conditionalFormatting>
  <conditionalFormatting sqref="F431">
    <cfRule type="cellIs" dxfId="2" priority="914" stopIfTrue="1" operator="lessThan">
      <formula>0</formula>
    </cfRule>
  </conditionalFormatting>
  <conditionalFormatting sqref="F432">
    <cfRule type="cellIs" dxfId="2" priority="913" stopIfTrue="1" operator="lessThan">
      <formula>0</formula>
    </cfRule>
  </conditionalFormatting>
  <conditionalFormatting sqref="F433">
    <cfRule type="cellIs" dxfId="2" priority="912" stopIfTrue="1" operator="lessThan">
      <formula>0</formula>
    </cfRule>
  </conditionalFormatting>
  <conditionalFormatting sqref="F434">
    <cfRule type="cellIs" dxfId="2" priority="911" stopIfTrue="1" operator="lessThan">
      <formula>0</formula>
    </cfRule>
  </conditionalFormatting>
  <conditionalFormatting sqref="F435">
    <cfRule type="cellIs" dxfId="2" priority="910" stopIfTrue="1" operator="lessThan">
      <formula>0</formula>
    </cfRule>
  </conditionalFormatting>
  <conditionalFormatting sqref="F436">
    <cfRule type="cellIs" dxfId="2" priority="909" stopIfTrue="1" operator="lessThan">
      <formula>0</formula>
    </cfRule>
  </conditionalFormatting>
  <conditionalFormatting sqref="F437">
    <cfRule type="cellIs" dxfId="2" priority="908" stopIfTrue="1" operator="lessThan">
      <formula>0</formula>
    </cfRule>
  </conditionalFormatting>
  <conditionalFormatting sqref="F438">
    <cfRule type="cellIs" dxfId="2" priority="907" stopIfTrue="1" operator="lessThan">
      <formula>0</formula>
    </cfRule>
  </conditionalFormatting>
  <conditionalFormatting sqref="F439">
    <cfRule type="cellIs" dxfId="2" priority="906" stopIfTrue="1" operator="lessThan">
      <formula>0</formula>
    </cfRule>
  </conditionalFormatting>
  <conditionalFormatting sqref="F440">
    <cfRule type="cellIs" dxfId="2" priority="905" stopIfTrue="1" operator="lessThan">
      <formula>0</formula>
    </cfRule>
  </conditionalFormatting>
  <conditionalFormatting sqref="F441">
    <cfRule type="cellIs" dxfId="2" priority="904" stopIfTrue="1" operator="lessThan">
      <formula>0</formula>
    </cfRule>
  </conditionalFormatting>
  <conditionalFormatting sqref="F442">
    <cfRule type="cellIs" dxfId="2" priority="903" stopIfTrue="1" operator="lessThan">
      <formula>0</formula>
    </cfRule>
  </conditionalFormatting>
  <conditionalFormatting sqref="F443">
    <cfRule type="cellIs" dxfId="2" priority="902" stopIfTrue="1" operator="lessThan">
      <formula>0</formula>
    </cfRule>
  </conditionalFormatting>
  <conditionalFormatting sqref="F444">
    <cfRule type="cellIs" dxfId="2" priority="901" stopIfTrue="1" operator="lessThan">
      <formula>0</formula>
    </cfRule>
  </conditionalFormatting>
  <conditionalFormatting sqref="F445">
    <cfRule type="cellIs" dxfId="2" priority="900" stopIfTrue="1" operator="lessThan">
      <formula>0</formula>
    </cfRule>
  </conditionalFormatting>
  <conditionalFormatting sqref="F446">
    <cfRule type="cellIs" dxfId="2" priority="899" stopIfTrue="1" operator="lessThan">
      <formula>0</formula>
    </cfRule>
  </conditionalFormatting>
  <conditionalFormatting sqref="F447">
    <cfRule type="cellIs" dxfId="2" priority="898" stopIfTrue="1" operator="lessThan">
      <formula>0</formula>
    </cfRule>
  </conditionalFormatting>
  <conditionalFormatting sqref="F448">
    <cfRule type="cellIs" dxfId="2" priority="897" stopIfTrue="1" operator="lessThan">
      <formula>0</formula>
    </cfRule>
  </conditionalFormatting>
  <conditionalFormatting sqref="F449">
    <cfRule type="cellIs" dxfId="2" priority="896" stopIfTrue="1" operator="lessThan">
      <formula>0</formula>
    </cfRule>
  </conditionalFormatting>
  <conditionalFormatting sqref="F450">
    <cfRule type="cellIs" dxfId="2" priority="895" stopIfTrue="1" operator="lessThan">
      <formula>0</formula>
    </cfRule>
  </conditionalFormatting>
  <conditionalFormatting sqref="F451">
    <cfRule type="cellIs" dxfId="2" priority="894" stopIfTrue="1" operator="lessThan">
      <formula>0</formula>
    </cfRule>
  </conditionalFormatting>
  <conditionalFormatting sqref="F452">
    <cfRule type="cellIs" dxfId="2" priority="893" stopIfTrue="1" operator="lessThan">
      <formula>0</formula>
    </cfRule>
  </conditionalFormatting>
  <conditionalFormatting sqref="F453">
    <cfRule type="cellIs" dxfId="2" priority="892" stopIfTrue="1" operator="lessThan">
      <formula>0</formula>
    </cfRule>
  </conditionalFormatting>
  <conditionalFormatting sqref="F454">
    <cfRule type="cellIs" dxfId="2" priority="891" stopIfTrue="1" operator="lessThan">
      <formula>0</formula>
    </cfRule>
  </conditionalFormatting>
  <conditionalFormatting sqref="F455">
    <cfRule type="cellIs" dxfId="2" priority="890" stopIfTrue="1" operator="lessThan">
      <formula>0</formula>
    </cfRule>
  </conditionalFormatting>
  <conditionalFormatting sqref="F456">
    <cfRule type="cellIs" dxfId="2" priority="889" stopIfTrue="1" operator="lessThan">
      <formula>0</formula>
    </cfRule>
  </conditionalFormatting>
  <conditionalFormatting sqref="F457">
    <cfRule type="cellIs" dxfId="2" priority="888" stopIfTrue="1" operator="lessThan">
      <formula>0</formula>
    </cfRule>
  </conditionalFormatting>
  <conditionalFormatting sqref="F458">
    <cfRule type="cellIs" dxfId="2" priority="887" stopIfTrue="1" operator="lessThan">
      <formula>0</formula>
    </cfRule>
  </conditionalFormatting>
  <conditionalFormatting sqref="F459">
    <cfRule type="cellIs" dxfId="2" priority="886" stopIfTrue="1" operator="lessThan">
      <formula>0</formula>
    </cfRule>
  </conditionalFormatting>
  <conditionalFormatting sqref="F460">
    <cfRule type="cellIs" dxfId="2" priority="885" stopIfTrue="1" operator="lessThan">
      <formula>0</formula>
    </cfRule>
  </conditionalFormatting>
  <conditionalFormatting sqref="F461">
    <cfRule type="cellIs" dxfId="2" priority="884" stopIfTrue="1" operator="lessThan">
      <formula>0</formula>
    </cfRule>
  </conditionalFormatting>
  <conditionalFormatting sqref="F462">
    <cfRule type="cellIs" dxfId="2" priority="883" stopIfTrue="1" operator="lessThan">
      <formula>0</formula>
    </cfRule>
  </conditionalFormatting>
  <conditionalFormatting sqref="F463">
    <cfRule type="cellIs" dxfId="2" priority="882" stopIfTrue="1" operator="lessThan">
      <formula>0</formula>
    </cfRule>
  </conditionalFormatting>
  <conditionalFormatting sqref="F464">
    <cfRule type="cellIs" dxfId="2" priority="881" stopIfTrue="1" operator="lessThan">
      <formula>0</formula>
    </cfRule>
  </conditionalFormatting>
  <conditionalFormatting sqref="F465">
    <cfRule type="cellIs" dxfId="2" priority="880" stopIfTrue="1" operator="lessThan">
      <formula>0</formula>
    </cfRule>
  </conditionalFormatting>
  <conditionalFormatting sqref="F466">
    <cfRule type="cellIs" dxfId="2" priority="879" stopIfTrue="1" operator="lessThan">
      <formula>0</formula>
    </cfRule>
  </conditionalFormatting>
  <conditionalFormatting sqref="F467">
    <cfRule type="cellIs" dxfId="2" priority="878" stopIfTrue="1" operator="lessThan">
      <formula>0</formula>
    </cfRule>
  </conditionalFormatting>
  <conditionalFormatting sqref="F468">
    <cfRule type="cellIs" dxfId="2" priority="877" stopIfTrue="1" operator="lessThan">
      <formula>0</formula>
    </cfRule>
  </conditionalFormatting>
  <conditionalFormatting sqref="F469">
    <cfRule type="cellIs" dxfId="2" priority="876" stopIfTrue="1" operator="lessThan">
      <formula>0</formula>
    </cfRule>
  </conditionalFormatting>
  <conditionalFormatting sqref="F470">
    <cfRule type="cellIs" dxfId="2" priority="875" stopIfTrue="1" operator="lessThan">
      <formula>0</formula>
    </cfRule>
  </conditionalFormatting>
  <conditionalFormatting sqref="F471">
    <cfRule type="cellIs" dxfId="2" priority="874" stopIfTrue="1" operator="lessThan">
      <formula>0</formula>
    </cfRule>
  </conditionalFormatting>
  <conditionalFormatting sqref="F472">
    <cfRule type="cellIs" dxfId="2" priority="873" stopIfTrue="1" operator="lessThan">
      <formula>0</formula>
    </cfRule>
  </conditionalFormatting>
  <conditionalFormatting sqref="F473">
    <cfRule type="cellIs" dxfId="2" priority="872" stopIfTrue="1" operator="lessThan">
      <formula>0</formula>
    </cfRule>
  </conditionalFormatting>
  <conditionalFormatting sqref="F474">
    <cfRule type="cellIs" dxfId="2" priority="871" stopIfTrue="1" operator="lessThan">
      <formula>0</formula>
    </cfRule>
  </conditionalFormatting>
  <conditionalFormatting sqref="F475">
    <cfRule type="cellIs" dxfId="2" priority="870" stopIfTrue="1" operator="lessThan">
      <formula>0</formula>
    </cfRule>
  </conditionalFormatting>
  <conditionalFormatting sqref="F476">
    <cfRule type="cellIs" dxfId="2" priority="869" stopIfTrue="1" operator="lessThan">
      <formula>0</formula>
    </cfRule>
  </conditionalFormatting>
  <conditionalFormatting sqref="F477">
    <cfRule type="cellIs" dxfId="2" priority="868" stopIfTrue="1" operator="lessThan">
      <formula>0</formula>
    </cfRule>
  </conditionalFormatting>
  <conditionalFormatting sqref="F478">
    <cfRule type="cellIs" dxfId="2" priority="867" stopIfTrue="1" operator="lessThan">
      <formula>0</formula>
    </cfRule>
  </conditionalFormatting>
  <conditionalFormatting sqref="F479">
    <cfRule type="cellIs" dxfId="2" priority="866" stopIfTrue="1" operator="lessThan">
      <formula>0</formula>
    </cfRule>
  </conditionalFormatting>
  <conditionalFormatting sqref="F480">
    <cfRule type="cellIs" dxfId="2" priority="864" stopIfTrue="1" operator="lessThan">
      <formula>0</formula>
    </cfRule>
  </conditionalFormatting>
  <conditionalFormatting sqref="F481">
    <cfRule type="cellIs" dxfId="2" priority="863" stopIfTrue="1" operator="lessThan">
      <formula>0</formula>
    </cfRule>
  </conditionalFormatting>
  <conditionalFormatting sqref="F482">
    <cfRule type="cellIs" dxfId="2" priority="862" stopIfTrue="1" operator="lessThan">
      <formula>0</formula>
    </cfRule>
  </conditionalFormatting>
  <conditionalFormatting sqref="F483">
    <cfRule type="cellIs" dxfId="2" priority="861" stopIfTrue="1" operator="lessThan">
      <formula>0</formula>
    </cfRule>
  </conditionalFormatting>
  <conditionalFormatting sqref="F484">
    <cfRule type="cellIs" dxfId="2" priority="860" stopIfTrue="1" operator="lessThan">
      <formula>0</formula>
    </cfRule>
  </conditionalFormatting>
  <conditionalFormatting sqref="F485">
    <cfRule type="cellIs" dxfId="2" priority="859" stopIfTrue="1" operator="lessThan">
      <formula>0</formula>
    </cfRule>
  </conditionalFormatting>
  <conditionalFormatting sqref="F486">
    <cfRule type="cellIs" dxfId="2" priority="858" stopIfTrue="1" operator="lessThan">
      <formula>0</formula>
    </cfRule>
  </conditionalFormatting>
  <conditionalFormatting sqref="F487">
    <cfRule type="cellIs" dxfId="2" priority="857" stopIfTrue="1" operator="lessThan">
      <formula>0</formula>
    </cfRule>
  </conditionalFormatting>
  <conditionalFormatting sqref="F488">
    <cfRule type="cellIs" dxfId="2" priority="856" stopIfTrue="1" operator="lessThan">
      <formula>0</formula>
    </cfRule>
  </conditionalFormatting>
  <conditionalFormatting sqref="F489">
    <cfRule type="cellIs" dxfId="2" priority="855" stopIfTrue="1" operator="lessThan">
      <formula>0</formula>
    </cfRule>
  </conditionalFormatting>
  <conditionalFormatting sqref="F490">
    <cfRule type="cellIs" dxfId="2" priority="854" stopIfTrue="1" operator="lessThan">
      <formula>0</formula>
    </cfRule>
  </conditionalFormatting>
  <conditionalFormatting sqref="F491">
    <cfRule type="cellIs" dxfId="2" priority="853" stopIfTrue="1" operator="lessThan">
      <formula>0</formula>
    </cfRule>
  </conditionalFormatting>
  <conditionalFormatting sqref="F492">
    <cfRule type="cellIs" dxfId="2" priority="852" stopIfTrue="1" operator="lessThan">
      <formula>0</formula>
    </cfRule>
  </conditionalFormatting>
  <conditionalFormatting sqref="F493">
    <cfRule type="cellIs" dxfId="2" priority="851" stopIfTrue="1" operator="lessThan">
      <formula>0</formula>
    </cfRule>
  </conditionalFormatting>
  <conditionalFormatting sqref="F494">
    <cfRule type="cellIs" dxfId="2" priority="850" stopIfTrue="1" operator="lessThan">
      <formula>0</formula>
    </cfRule>
  </conditionalFormatting>
  <conditionalFormatting sqref="F495">
    <cfRule type="cellIs" dxfId="2" priority="849" stopIfTrue="1" operator="lessThan">
      <formula>0</formula>
    </cfRule>
  </conditionalFormatting>
  <conditionalFormatting sqref="F496">
    <cfRule type="cellIs" dxfId="2" priority="848" stopIfTrue="1" operator="lessThan">
      <formula>0</formula>
    </cfRule>
  </conditionalFormatting>
  <conditionalFormatting sqref="F497">
    <cfRule type="cellIs" dxfId="2" priority="847" stopIfTrue="1" operator="lessThan">
      <formula>0</formula>
    </cfRule>
  </conditionalFormatting>
  <conditionalFormatting sqref="F498">
    <cfRule type="cellIs" dxfId="2" priority="846" stopIfTrue="1" operator="lessThan">
      <formula>0</formula>
    </cfRule>
  </conditionalFormatting>
  <conditionalFormatting sqref="F499">
    <cfRule type="cellIs" dxfId="2" priority="845" stopIfTrue="1" operator="lessThan">
      <formula>0</formula>
    </cfRule>
  </conditionalFormatting>
  <conditionalFormatting sqref="F500">
    <cfRule type="cellIs" dxfId="2" priority="844" stopIfTrue="1" operator="lessThan">
      <formula>0</formula>
    </cfRule>
  </conditionalFormatting>
  <conditionalFormatting sqref="F501">
    <cfRule type="cellIs" dxfId="2" priority="843" stopIfTrue="1" operator="lessThan">
      <formula>0</formula>
    </cfRule>
  </conditionalFormatting>
  <conditionalFormatting sqref="F502">
    <cfRule type="cellIs" dxfId="2" priority="842" stopIfTrue="1" operator="lessThan">
      <formula>0</formula>
    </cfRule>
  </conditionalFormatting>
  <conditionalFormatting sqref="F503">
    <cfRule type="cellIs" dxfId="2" priority="841" stopIfTrue="1" operator="lessThan">
      <formula>0</formula>
    </cfRule>
  </conditionalFormatting>
  <conditionalFormatting sqref="F504">
    <cfRule type="cellIs" dxfId="2" priority="840" stopIfTrue="1" operator="lessThan">
      <formula>0</formula>
    </cfRule>
  </conditionalFormatting>
  <conditionalFormatting sqref="F505">
    <cfRule type="cellIs" dxfId="2" priority="839" stopIfTrue="1" operator="lessThan">
      <formula>0</formula>
    </cfRule>
  </conditionalFormatting>
  <conditionalFormatting sqref="F506">
    <cfRule type="cellIs" dxfId="2" priority="838" stopIfTrue="1" operator="lessThan">
      <formula>0</formula>
    </cfRule>
  </conditionalFormatting>
  <conditionalFormatting sqref="F507">
    <cfRule type="cellIs" dxfId="2" priority="837" stopIfTrue="1" operator="lessThan">
      <formula>0</formula>
    </cfRule>
  </conditionalFormatting>
  <conditionalFormatting sqref="F508">
    <cfRule type="cellIs" dxfId="2" priority="836" stopIfTrue="1" operator="lessThan">
      <formula>0</formula>
    </cfRule>
  </conditionalFormatting>
  <conditionalFormatting sqref="F509">
    <cfRule type="cellIs" dxfId="2" priority="835" stopIfTrue="1" operator="lessThan">
      <formula>0</formula>
    </cfRule>
  </conditionalFormatting>
  <conditionalFormatting sqref="F510">
    <cfRule type="cellIs" dxfId="2" priority="834" stopIfTrue="1" operator="lessThan">
      <formula>0</formula>
    </cfRule>
  </conditionalFormatting>
  <conditionalFormatting sqref="F511">
    <cfRule type="cellIs" dxfId="2" priority="833" stopIfTrue="1" operator="lessThan">
      <formula>0</formula>
    </cfRule>
  </conditionalFormatting>
  <conditionalFormatting sqref="F512">
    <cfRule type="cellIs" dxfId="2" priority="832" stopIfTrue="1" operator="lessThan">
      <formula>0</formula>
    </cfRule>
  </conditionalFormatting>
  <conditionalFormatting sqref="F513">
    <cfRule type="cellIs" dxfId="2" priority="831" stopIfTrue="1" operator="lessThan">
      <formula>0</formula>
    </cfRule>
  </conditionalFormatting>
  <conditionalFormatting sqref="F514">
    <cfRule type="cellIs" dxfId="2" priority="830" stopIfTrue="1" operator="lessThan">
      <formula>0</formula>
    </cfRule>
  </conditionalFormatting>
  <conditionalFormatting sqref="F515">
    <cfRule type="cellIs" dxfId="2" priority="829" stopIfTrue="1" operator="lessThan">
      <formula>0</formula>
    </cfRule>
  </conditionalFormatting>
  <conditionalFormatting sqref="F516">
    <cfRule type="cellIs" dxfId="2" priority="828" stopIfTrue="1" operator="lessThan">
      <formula>0</formula>
    </cfRule>
  </conditionalFormatting>
  <conditionalFormatting sqref="F517">
    <cfRule type="cellIs" dxfId="2" priority="827" stopIfTrue="1" operator="lessThan">
      <formula>0</formula>
    </cfRule>
  </conditionalFormatting>
  <conditionalFormatting sqref="F518">
    <cfRule type="cellIs" dxfId="2" priority="826" stopIfTrue="1" operator="lessThan">
      <formula>0</formula>
    </cfRule>
  </conditionalFormatting>
  <conditionalFormatting sqref="F519">
    <cfRule type="cellIs" dxfId="2" priority="825" stopIfTrue="1" operator="lessThan">
      <formula>0</formula>
    </cfRule>
  </conditionalFormatting>
  <conditionalFormatting sqref="F520">
    <cfRule type="cellIs" dxfId="2" priority="824" stopIfTrue="1" operator="lessThan">
      <formula>0</formula>
    </cfRule>
  </conditionalFormatting>
  <conditionalFormatting sqref="F521">
    <cfRule type="cellIs" dxfId="2" priority="823" stopIfTrue="1" operator="lessThan">
      <formula>0</formula>
    </cfRule>
  </conditionalFormatting>
  <conditionalFormatting sqref="F522">
    <cfRule type="cellIs" dxfId="2" priority="822" stopIfTrue="1" operator="lessThan">
      <formula>0</formula>
    </cfRule>
  </conditionalFormatting>
  <conditionalFormatting sqref="F523">
    <cfRule type="cellIs" dxfId="2" priority="821" stopIfTrue="1" operator="lessThan">
      <formula>0</formula>
    </cfRule>
  </conditionalFormatting>
  <conditionalFormatting sqref="F524">
    <cfRule type="cellIs" dxfId="2" priority="820" stopIfTrue="1" operator="lessThan">
      <formula>0</formula>
    </cfRule>
  </conditionalFormatting>
  <conditionalFormatting sqref="F525">
    <cfRule type="cellIs" dxfId="2" priority="819" stopIfTrue="1" operator="lessThan">
      <formula>0</formula>
    </cfRule>
  </conditionalFormatting>
  <conditionalFormatting sqref="F526">
    <cfRule type="cellIs" dxfId="2" priority="818" stopIfTrue="1" operator="lessThan">
      <formula>0</formula>
    </cfRule>
  </conditionalFormatting>
  <conditionalFormatting sqref="F527">
    <cfRule type="cellIs" dxfId="2" priority="817" stopIfTrue="1" operator="lessThan">
      <formula>0</formula>
    </cfRule>
  </conditionalFormatting>
  <conditionalFormatting sqref="F528">
    <cfRule type="cellIs" dxfId="2" priority="816" stopIfTrue="1" operator="lessThan">
      <formula>0</formula>
    </cfRule>
  </conditionalFormatting>
  <conditionalFormatting sqref="F529">
    <cfRule type="cellIs" dxfId="2" priority="815" stopIfTrue="1" operator="lessThan">
      <formula>0</formula>
    </cfRule>
  </conditionalFormatting>
  <conditionalFormatting sqref="F530">
    <cfRule type="cellIs" dxfId="2" priority="814" stopIfTrue="1" operator="lessThan">
      <formula>0</formula>
    </cfRule>
  </conditionalFormatting>
  <conditionalFormatting sqref="F531">
    <cfRule type="cellIs" dxfId="2" priority="813" stopIfTrue="1" operator="lessThan">
      <formula>0</formula>
    </cfRule>
  </conditionalFormatting>
  <conditionalFormatting sqref="F534">
    <cfRule type="cellIs" dxfId="2" priority="812" stopIfTrue="1" operator="lessThan">
      <formula>0</formula>
    </cfRule>
  </conditionalFormatting>
  <conditionalFormatting sqref="F535">
    <cfRule type="cellIs" dxfId="2" priority="811" stopIfTrue="1" operator="lessThan">
      <formula>0</formula>
    </cfRule>
  </conditionalFormatting>
  <conditionalFormatting sqref="F536">
    <cfRule type="cellIs" dxfId="2" priority="810" stopIfTrue="1" operator="lessThan">
      <formula>0</formula>
    </cfRule>
  </conditionalFormatting>
  <conditionalFormatting sqref="F537">
    <cfRule type="cellIs" dxfId="2" priority="809" stopIfTrue="1" operator="lessThan">
      <formula>0</formula>
    </cfRule>
  </conditionalFormatting>
  <conditionalFormatting sqref="F538">
    <cfRule type="cellIs" dxfId="2" priority="808" stopIfTrue="1" operator="lessThan">
      <formula>0</formula>
    </cfRule>
  </conditionalFormatting>
  <conditionalFormatting sqref="F539">
    <cfRule type="cellIs" dxfId="2" priority="806" stopIfTrue="1" operator="lessThan">
      <formula>0</formula>
    </cfRule>
  </conditionalFormatting>
  <conditionalFormatting sqref="F540">
    <cfRule type="cellIs" dxfId="2" priority="805" stopIfTrue="1" operator="lessThan">
      <formula>0</formula>
    </cfRule>
  </conditionalFormatting>
  <conditionalFormatting sqref="F541">
    <cfRule type="cellIs" dxfId="2" priority="804" stopIfTrue="1" operator="lessThan">
      <formula>0</formula>
    </cfRule>
  </conditionalFormatting>
  <conditionalFormatting sqref="F542">
    <cfRule type="cellIs" dxfId="2" priority="803" stopIfTrue="1" operator="lessThan">
      <formula>0</formula>
    </cfRule>
  </conditionalFormatting>
  <conditionalFormatting sqref="F543">
    <cfRule type="cellIs" dxfId="2" priority="802" stopIfTrue="1" operator="lessThan">
      <formula>0</formula>
    </cfRule>
  </conditionalFormatting>
  <conditionalFormatting sqref="F544">
    <cfRule type="cellIs" dxfId="2" priority="801" stopIfTrue="1" operator="lessThan">
      <formula>0</formula>
    </cfRule>
  </conditionalFormatting>
  <conditionalFormatting sqref="F545">
    <cfRule type="cellIs" dxfId="2" priority="800" stopIfTrue="1" operator="lessThan">
      <formula>0</formula>
    </cfRule>
  </conditionalFormatting>
  <conditionalFormatting sqref="F546">
    <cfRule type="cellIs" dxfId="2" priority="799" stopIfTrue="1" operator="lessThan">
      <formula>0</formula>
    </cfRule>
  </conditionalFormatting>
  <conditionalFormatting sqref="F547">
    <cfRule type="cellIs" dxfId="2" priority="798" stopIfTrue="1" operator="lessThan">
      <formula>0</formula>
    </cfRule>
  </conditionalFormatting>
  <conditionalFormatting sqref="F548">
    <cfRule type="cellIs" dxfId="2" priority="797" stopIfTrue="1" operator="lessThan">
      <formula>0</formula>
    </cfRule>
  </conditionalFormatting>
  <conditionalFormatting sqref="F549">
    <cfRule type="cellIs" dxfId="2" priority="796" stopIfTrue="1" operator="lessThan">
      <formula>0</formula>
    </cfRule>
  </conditionalFormatting>
  <conditionalFormatting sqref="F550">
    <cfRule type="cellIs" dxfId="2" priority="795" stopIfTrue="1" operator="lessThan">
      <formula>0</formula>
    </cfRule>
  </conditionalFormatting>
  <conditionalFormatting sqref="F551">
    <cfRule type="cellIs" dxfId="2" priority="794" stopIfTrue="1" operator="lessThan">
      <formula>0</formula>
    </cfRule>
  </conditionalFormatting>
  <conditionalFormatting sqref="F552">
    <cfRule type="cellIs" dxfId="2" priority="793" stopIfTrue="1" operator="lessThan">
      <formula>0</formula>
    </cfRule>
  </conditionalFormatting>
  <conditionalFormatting sqref="F553">
    <cfRule type="cellIs" dxfId="2" priority="792" stopIfTrue="1" operator="lessThan">
      <formula>0</formula>
    </cfRule>
  </conditionalFormatting>
  <conditionalFormatting sqref="F554">
    <cfRule type="cellIs" dxfId="2" priority="791" stopIfTrue="1" operator="lessThan">
      <formula>0</formula>
    </cfRule>
  </conditionalFormatting>
  <conditionalFormatting sqref="F555">
    <cfRule type="cellIs" dxfId="2" priority="790" stopIfTrue="1" operator="lessThan">
      <formula>0</formula>
    </cfRule>
  </conditionalFormatting>
  <conditionalFormatting sqref="F556">
    <cfRule type="cellIs" dxfId="2" priority="789" stopIfTrue="1" operator="lessThan">
      <formula>0</formula>
    </cfRule>
  </conditionalFormatting>
  <conditionalFormatting sqref="F557">
    <cfRule type="cellIs" dxfId="2" priority="788" stopIfTrue="1" operator="lessThan">
      <formula>0</formula>
    </cfRule>
  </conditionalFormatting>
  <conditionalFormatting sqref="F558">
    <cfRule type="cellIs" dxfId="2" priority="787" stopIfTrue="1" operator="lessThan">
      <formula>0</formula>
    </cfRule>
  </conditionalFormatting>
  <conditionalFormatting sqref="F559">
    <cfRule type="cellIs" dxfId="2" priority="786" stopIfTrue="1" operator="lessThan">
      <formula>0</formula>
    </cfRule>
  </conditionalFormatting>
  <conditionalFormatting sqref="F560">
    <cfRule type="cellIs" dxfId="2" priority="785" stopIfTrue="1" operator="lessThan">
      <formula>0</formula>
    </cfRule>
  </conditionalFormatting>
  <conditionalFormatting sqref="F561">
    <cfRule type="cellIs" dxfId="2" priority="784" stopIfTrue="1" operator="lessThan">
      <formula>0</formula>
    </cfRule>
  </conditionalFormatting>
  <conditionalFormatting sqref="F562">
    <cfRule type="cellIs" dxfId="2" priority="783" stopIfTrue="1" operator="lessThan">
      <formula>0</formula>
    </cfRule>
  </conditionalFormatting>
  <conditionalFormatting sqref="F563">
    <cfRule type="cellIs" dxfId="2" priority="782" stopIfTrue="1" operator="lessThan">
      <formula>0</formula>
    </cfRule>
  </conditionalFormatting>
  <conditionalFormatting sqref="F564">
    <cfRule type="cellIs" dxfId="2" priority="781" stopIfTrue="1" operator="lessThan">
      <formula>0</formula>
    </cfRule>
  </conditionalFormatting>
  <conditionalFormatting sqref="F567">
    <cfRule type="cellIs" dxfId="2" priority="779" stopIfTrue="1" operator="lessThan">
      <formula>0</formula>
    </cfRule>
  </conditionalFormatting>
  <conditionalFormatting sqref="F568">
    <cfRule type="cellIs" dxfId="2" priority="778" stopIfTrue="1" operator="lessThan">
      <formula>0</formula>
    </cfRule>
  </conditionalFormatting>
  <conditionalFormatting sqref="F569">
    <cfRule type="cellIs" dxfId="2" priority="777" stopIfTrue="1" operator="lessThan">
      <formula>0</formula>
    </cfRule>
  </conditionalFormatting>
  <conditionalFormatting sqref="F570">
    <cfRule type="cellIs" dxfId="2" priority="776" stopIfTrue="1" operator="lessThan">
      <formula>0</formula>
    </cfRule>
  </conditionalFormatting>
  <conditionalFormatting sqref="F571">
    <cfRule type="cellIs" dxfId="2" priority="775" stopIfTrue="1" operator="lessThan">
      <formula>0</formula>
    </cfRule>
  </conditionalFormatting>
  <conditionalFormatting sqref="F572">
    <cfRule type="cellIs" dxfId="2" priority="774" stopIfTrue="1" operator="lessThan">
      <formula>0</formula>
    </cfRule>
  </conditionalFormatting>
  <conditionalFormatting sqref="F573">
    <cfRule type="cellIs" dxfId="2" priority="773" stopIfTrue="1" operator="lessThan">
      <formula>0</formula>
    </cfRule>
  </conditionalFormatting>
  <conditionalFormatting sqref="F574">
    <cfRule type="cellIs" dxfId="2" priority="772" stopIfTrue="1" operator="lessThan">
      <formula>0</formula>
    </cfRule>
  </conditionalFormatting>
  <conditionalFormatting sqref="F575">
    <cfRule type="cellIs" dxfId="2" priority="771" stopIfTrue="1" operator="lessThan">
      <formula>0</formula>
    </cfRule>
  </conditionalFormatting>
  <conditionalFormatting sqref="F576">
    <cfRule type="cellIs" dxfId="2" priority="770" stopIfTrue="1" operator="lessThan">
      <formula>0</formula>
    </cfRule>
  </conditionalFormatting>
  <conditionalFormatting sqref="F577">
    <cfRule type="cellIs" dxfId="2" priority="769" stopIfTrue="1" operator="lessThan">
      <formula>0</formula>
    </cfRule>
  </conditionalFormatting>
  <conditionalFormatting sqref="F578">
    <cfRule type="cellIs" dxfId="2" priority="768" stopIfTrue="1" operator="lessThan">
      <formula>0</formula>
    </cfRule>
  </conditionalFormatting>
  <conditionalFormatting sqref="F579">
    <cfRule type="cellIs" dxfId="2" priority="767" stopIfTrue="1" operator="lessThan">
      <formula>0</formula>
    </cfRule>
  </conditionalFormatting>
  <conditionalFormatting sqref="F580">
    <cfRule type="cellIs" dxfId="2" priority="766" stopIfTrue="1" operator="lessThan">
      <formula>0</formula>
    </cfRule>
  </conditionalFormatting>
  <conditionalFormatting sqref="F581">
    <cfRule type="cellIs" dxfId="2" priority="765" stopIfTrue="1" operator="lessThan">
      <formula>0</formula>
    </cfRule>
  </conditionalFormatting>
  <conditionalFormatting sqref="F582">
    <cfRule type="cellIs" dxfId="2" priority="764" stopIfTrue="1" operator="lessThan">
      <formula>0</formula>
    </cfRule>
  </conditionalFormatting>
  <conditionalFormatting sqref="F583">
    <cfRule type="cellIs" dxfId="2" priority="763" stopIfTrue="1" operator="lessThan">
      <formula>0</formula>
    </cfRule>
  </conditionalFormatting>
  <conditionalFormatting sqref="F584">
    <cfRule type="cellIs" dxfId="2" priority="762" stopIfTrue="1" operator="lessThan">
      <formula>0</formula>
    </cfRule>
  </conditionalFormatting>
  <conditionalFormatting sqref="F585">
    <cfRule type="cellIs" dxfId="2" priority="761" stopIfTrue="1" operator="lessThan">
      <formula>0</formula>
    </cfRule>
  </conditionalFormatting>
  <conditionalFormatting sqref="F586">
    <cfRule type="cellIs" dxfId="2" priority="760" stopIfTrue="1" operator="lessThan">
      <formula>0</formula>
    </cfRule>
  </conditionalFormatting>
  <conditionalFormatting sqref="F587">
    <cfRule type="cellIs" dxfId="2" priority="759" stopIfTrue="1" operator="lessThan">
      <formula>0</formula>
    </cfRule>
  </conditionalFormatting>
  <conditionalFormatting sqref="F588">
    <cfRule type="cellIs" dxfId="2" priority="758" stopIfTrue="1" operator="lessThan">
      <formula>0</formula>
    </cfRule>
  </conditionalFormatting>
  <conditionalFormatting sqref="F589">
    <cfRule type="cellIs" dxfId="2" priority="757" stopIfTrue="1" operator="lessThan">
      <formula>0</formula>
    </cfRule>
  </conditionalFormatting>
  <conditionalFormatting sqref="F590">
    <cfRule type="cellIs" dxfId="2" priority="756" stopIfTrue="1" operator="lessThan">
      <formula>0</formula>
    </cfRule>
  </conditionalFormatting>
  <conditionalFormatting sqref="F591">
    <cfRule type="cellIs" dxfId="2" priority="755" stopIfTrue="1" operator="lessThan">
      <formula>0</formula>
    </cfRule>
  </conditionalFormatting>
  <conditionalFormatting sqref="F592">
    <cfRule type="cellIs" dxfId="2" priority="754" stopIfTrue="1" operator="lessThan">
      <formula>0</formula>
    </cfRule>
  </conditionalFormatting>
  <conditionalFormatting sqref="F593">
    <cfRule type="cellIs" dxfId="2" priority="753" stopIfTrue="1" operator="lessThan">
      <formula>0</formula>
    </cfRule>
  </conditionalFormatting>
  <conditionalFormatting sqref="F594">
    <cfRule type="cellIs" dxfId="2" priority="752" stopIfTrue="1" operator="lessThan">
      <formula>0</formula>
    </cfRule>
  </conditionalFormatting>
  <conditionalFormatting sqref="F595">
    <cfRule type="cellIs" dxfId="2" priority="751" stopIfTrue="1" operator="lessThan">
      <formula>0</formula>
    </cfRule>
  </conditionalFormatting>
  <conditionalFormatting sqref="F596">
    <cfRule type="cellIs" dxfId="2" priority="750" stopIfTrue="1" operator="lessThan">
      <formula>0</formula>
    </cfRule>
  </conditionalFormatting>
  <conditionalFormatting sqref="F597">
    <cfRule type="cellIs" dxfId="2" priority="749" stopIfTrue="1" operator="lessThan">
      <formula>0</formula>
    </cfRule>
  </conditionalFormatting>
  <conditionalFormatting sqref="F598">
    <cfRule type="cellIs" dxfId="2" priority="748" stopIfTrue="1" operator="lessThan">
      <formula>0</formula>
    </cfRule>
  </conditionalFormatting>
  <conditionalFormatting sqref="F601">
    <cfRule type="cellIs" dxfId="2" priority="746" stopIfTrue="1" operator="lessThan">
      <formula>0</formula>
    </cfRule>
  </conditionalFormatting>
  <conditionalFormatting sqref="F602">
    <cfRule type="cellIs" dxfId="2" priority="745" stopIfTrue="1" operator="lessThan">
      <formula>0</formula>
    </cfRule>
  </conditionalFormatting>
  <conditionalFormatting sqref="F603">
    <cfRule type="cellIs" dxfId="2" priority="744" stopIfTrue="1" operator="lessThan">
      <formula>0</formula>
    </cfRule>
  </conditionalFormatting>
  <conditionalFormatting sqref="F604">
    <cfRule type="cellIs" dxfId="2" priority="743" stopIfTrue="1" operator="lessThan">
      <formula>0</formula>
    </cfRule>
  </conditionalFormatting>
  <conditionalFormatting sqref="F605">
    <cfRule type="cellIs" dxfId="2" priority="742" stopIfTrue="1" operator="lessThan">
      <formula>0</formula>
    </cfRule>
  </conditionalFormatting>
  <conditionalFormatting sqref="F606">
    <cfRule type="cellIs" dxfId="2" priority="741" stopIfTrue="1" operator="lessThan">
      <formula>0</formula>
    </cfRule>
  </conditionalFormatting>
  <conditionalFormatting sqref="F607">
    <cfRule type="cellIs" dxfId="2" priority="740" stopIfTrue="1" operator="lessThan">
      <formula>0</formula>
    </cfRule>
  </conditionalFormatting>
  <conditionalFormatting sqref="F608">
    <cfRule type="cellIs" dxfId="2" priority="739" stopIfTrue="1" operator="lessThan">
      <formula>0</formula>
    </cfRule>
  </conditionalFormatting>
  <conditionalFormatting sqref="F609">
    <cfRule type="cellIs" dxfId="2" priority="738" stopIfTrue="1" operator="lessThan">
      <formula>0</formula>
    </cfRule>
  </conditionalFormatting>
  <conditionalFormatting sqref="F610">
    <cfRule type="cellIs" dxfId="2" priority="737" stopIfTrue="1" operator="lessThan">
      <formula>0</formula>
    </cfRule>
  </conditionalFormatting>
  <conditionalFormatting sqref="F611">
    <cfRule type="cellIs" dxfId="2" priority="736" stopIfTrue="1" operator="lessThan">
      <formula>0</formula>
    </cfRule>
  </conditionalFormatting>
  <conditionalFormatting sqref="F612">
    <cfRule type="cellIs" dxfId="2" priority="735" stopIfTrue="1" operator="lessThan">
      <formula>0</formula>
    </cfRule>
  </conditionalFormatting>
  <conditionalFormatting sqref="F613">
    <cfRule type="cellIs" dxfId="2" priority="734" stopIfTrue="1" operator="lessThan">
      <formula>0</formula>
    </cfRule>
  </conditionalFormatting>
  <conditionalFormatting sqref="F614">
    <cfRule type="cellIs" dxfId="2" priority="733" stopIfTrue="1" operator="lessThan">
      <formula>0</formula>
    </cfRule>
  </conditionalFormatting>
  <conditionalFormatting sqref="F615">
    <cfRule type="cellIs" dxfId="2" priority="732" stopIfTrue="1" operator="lessThan">
      <formula>0</formula>
    </cfRule>
  </conditionalFormatting>
  <conditionalFormatting sqref="F616">
    <cfRule type="cellIs" dxfId="2" priority="731" stopIfTrue="1" operator="lessThan">
      <formula>0</formula>
    </cfRule>
  </conditionalFormatting>
  <conditionalFormatting sqref="F617">
    <cfRule type="cellIs" dxfId="2" priority="730" stopIfTrue="1" operator="lessThan">
      <formula>0</formula>
    </cfRule>
  </conditionalFormatting>
  <conditionalFormatting sqref="F618">
    <cfRule type="cellIs" dxfId="2" priority="729" stopIfTrue="1" operator="lessThan">
      <formula>0</formula>
    </cfRule>
  </conditionalFormatting>
  <conditionalFormatting sqref="F619">
    <cfRule type="cellIs" dxfId="2" priority="728" stopIfTrue="1" operator="lessThan">
      <formula>0</formula>
    </cfRule>
  </conditionalFormatting>
  <conditionalFormatting sqref="F620">
    <cfRule type="cellIs" dxfId="2" priority="727" stopIfTrue="1" operator="lessThan">
      <formula>0</formula>
    </cfRule>
  </conditionalFormatting>
  <conditionalFormatting sqref="F621">
    <cfRule type="cellIs" dxfId="2" priority="726" stopIfTrue="1" operator="lessThan">
      <formula>0</formula>
    </cfRule>
  </conditionalFormatting>
  <conditionalFormatting sqref="F622">
    <cfRule type="cellIs" dxfId="2" priority="725" stopIfTrue="1" operator="lessThan">
      <formula>0</formula>
    </cfRule>
  </conditionalFormatting>
  <conditionalFormatting sqref="F623">
    <cfRule type="cellIs" dxfId="2" priority="724" stopIfTrue="1" operator="lessThan">
      <formula>0</formula>
    </cfRule>
  </conditionalFormatting>
  <conditionalFormatting sqref="F624">
    <cfRule type="cellIs" dxfId="2" priority="723" stopIfTrue="1" operator="lessThan">
      <formula>0</formula>
    </cfRule>
  </conditionalFormatting>
  <conditionalFormatting sqref="F625">
    <cfRule type="cellIs" dxfId="2" priority="722" stopIfTrue="1" operator="lessThan">
      <formula>0</formula>
    </cfRule>
  </conditionalFormatting>
  <conditionalFormatting sqref="F626">
    <cfRule type="cellIs" dxfId="2" priority="721" stopIfTrue="1" operator="lessThan">
      <formula>0</formula>
    </cfRule>
  </conditionalFormatting>
  <conditionalFormatting sqref="F627">
    <cfRule type="cellIs" dxfId="2" priority="720" stopIfTrue="1" operator="lessThan">
      <formula>0</formula>
    </cfRule>
  </conditionalFormatting>
  <conditionalFormatting sqref="F628">
    <cfRule type="cellIs" dxfId="2" priority="719" stopIfTrue="1" operator="lessThan">
      <formula>0</formula>
    </cfRule>
  </conditionalFormatting>
  <conditionalFormatting sqref="F629">
    <cfRule type="cellIs" dxfId="2" priority="718" stopIfTrue="1" operator="lessThan">
      <formula>0</formula>
    </cfRule>
  </conditionalFormatting>
  <conditionalFormatting sqref="F630">
    <cfRule type="cellIs" dxfId="2" priority="717" stopIfTrue="1" operator="lessThan">
      <formula>0</formula>
    </cfRule>
  </conditionalFormatting>
  <conditionalFormatting sqref="F631">
    <cfRule type="cellIs" dxfId="2" priority="716" stopIfTrue="1" operator="lessThan">
      <formula>0</formula>
    </cfRule>
  </conditionalFormatting>
  <conditionalFormatting sqref="F632">
    <cfRule type="cellIs" dxfId="2" priority="715" stopIfTrue="1" operator="lessThan">
      <formula>0</formula>
    </cfRule>
  </conditionalFormatting>
  <conditionalFormatting sqref="F633">
    <cfRule type="cellIs" dxfId="2" priority="714" stopIfTrue="1" operator="lessThan">
      <formula>0</formula>
    </cfRule>
  </conditionalFormatting>
  <conditionalFormatting sqref="F634">
    <cfRule type="cellIs" dxfId="2" priority="713" stopIfTrue="1" operator="lessThan">
      <formula>0</formula>
    </cfRule>
  </conditionalFormatting>
  <conditionalFormatting sqref="F635">
    <cfRule type="cellIs" dxfId="2" priority="712" stopIfTrue="1" operator="lessThan">
      <formula>0</formula>
    </cfRule>
  </conditionalFormatting>
  <conditionalFormatting sqref="F636">
    <cfRule type="cellIs" dxfId="2" priority="711" stopIfTrue="1" operator="lessThan">
      <formula>0</formula>
    </cfRule>
  </conditionalFormatting>
  <conditionalFormatting sqref="F637">
    <cfRule type="cellIs" dxfId="2" priority="710" stopIfTrue="1" operator="lessThan">
      <formula>0</formula>
    </cfRule>
  </conditionalFormatting>
  <conditionalFormatting sqref="F638">
    <cfRule type="cellIs" dxfId="2" priority="709" stopIfTrue="1" operator="lessThan">
      <formula>0</formula>
    </cfRule>
  </conditionalFormatting>
  <conditionalFormatting sqref="F639">
    <cfRule type="cellIs" dxfId="2" priority="708" stopIfTrue="1" operator="lessThan">
      <formula>0</formula>
    </cfRule>
  </conditionalFormatting>
  <conditionalFormatting sqref="F640">
    <cfRule type="cellIs" dxfId="2" priority="707" stopIfTrue="1" operator="lessThan">
      <formula>0</formula>
    </cfRule>
  </conditionalFormatting>
  <conditionalFormatting sqref="F641">
    <cfRule type="cellIs" dxfId="2" priority="706" stopIfTrue="1" operator="lessThan">
      <formula>0</formula>
    </cfRule>
  </conditionalFormatting>
  <conditionalFormatting sqref="F642">
    <cfRule type="cellIs" dxfId="2" priority="705" stopIfTrue="1" operator="lessThan">
      <formula>0</formula>
    </cfRule>
  </conditionalFormatting>
  <conditionalFormatting sqref="F643">
    <cfRule type="cellIs" dxfId="2" priority="704" stopIfTrue="1" operator="lessThan">
      <formula>0</formula>
    </cfRule>
  </conditionalFormatting>
  <conditionalFormatting sqref="F644">
    <cfRule type="cellIs" dxfId="2" priority="703" stopIfTrue="1" operator="lessThan">
      <formula>0</formula>
    </cfRule>
  </conditionalFormatting>
  <conditionalFormatting sqref="F645">
    <cfRule type="cellIs" dxfId="2" priority="702" stopIfTrue="1" operator="lessThan">
      <formula>0</formula>
    </cfRule>
  </conditionalFormatting>
  <conditionalFormatting sqref="F646">
    <cfRule type="cellIs" dxfId="2" priority="701" stopIfTrue="1" operator="lessThan">
      <formula>0</formula>
    </cfRule>
  </conditionalFormatting>
  <conditionalFormatting sqref="F647">
    <cfRule type="cellIs" dxfId="2" priority="700" stopIfTrue="1" operator="lessThan">
      <formula>0</formula>
    </cfRule>
  </conditionalFormatting>
  <conditionalFormatting sqref="F648">
    <cfRule type="cellIs" dxfId="2" priority="699" stopIfTrue="1" operator="lessThan">
      <formula>0</formula>
    </cfRule>
  </conditionalFormatting>
  <conditionalFormatting sqref="F649">
    <cfRule type="cellIs" dxfId="2" priority="698" stopIfTrue="1" operator="lessThan">
      <formula>0</formula>
    </cfRule>
  </conditionalFormatting>
  <conditionalFormatting sqref="F650">
    <cfRule type="cellIs" dxfId="2" priority="697" stopIfTrue="1" operator="lessThan">
      <formula>0</formula>
    </cfRule>
  </conditionalFormatting>
  <conditionalFormatting sqref="F651">
    <cfRule type="cellIs" dxfId="2" priority="696" stopIfTrue="1" operator="lessThan">
      <formula>0</formula>
    </cfRule>
  </conditionalFormatting>
  <conditionalFormatting sqref="F652">
    <cfRule type="cellIs" dxfId="2" priority="695" stopIfTrue="1" operator="lessThan">
      <formula>0</formula>
    </cfRule>
  </conditionalFormatting>
  <conditionalFormatting sqref="F653">
    <cfRule type="cellIs" dxfId="2" priority="694" stopIfTrue="1" operator="lessThan">
      <formula>0</formula>
    </cfRule>
  </conditionalFormatting>
  <conditionalFormatting sqref="F654">
    <cfRule type="cellIs" dxfId="2" priority="693" stopIfTrue="1" operator="lessThan">
      <formula>0</formula>
    </cfRule>
  </conditionalFormatting>
  <conditionalFormatting sqref="F655">
    <cfRule type="cellIs" dxfId="2" priority="692" stopIfTrue="1" operator="lessThan">
      <formula>0</formula>
    </cfRule>
  </conditionalFormatting>
  <conditionalFormatting sqref="F656">
    <cfRule type="cellIs" dxfId="2" priority="691" stopIfTrue="1" operator="lessThan">
      <formula>0</formula>
    </cfRule>
  </conditionalFormatting>
  <conditionalFormatting sqref="F657">
    <cfRule type="cellIs" dxfId="2" priority="690" stopIfTrue="1" operator="lessThan">
      <formula>0</formula>
    </cfRule>
  </conditionalFormatting>
  <conditionalFormatting sqref="F658">
    <cfRule type="cellIs" dxfId="2" priority="689" stopIfTrue="1" operator="lessThan">
      <formula>0</formula>
    </cfRule>
  </conditionalFormatting>
  <conditionalFormatting sqref="F659">
    <cfRule type="cellIs" dxfId="2" priority="688" stopIfTrue="1" operator="lessThan">
      <formula>0</formula>
    </cfRule>
  </conditionalFormatting>
  <conditionalFormatting sqref="F660">
    <cfRule type="cellIs" dxfId="2" priority="687" stopIfTrue="1" operator="lessThan">
      <formula>0</formula>
    </cfRule>
  </conditionalFormatting>
  <conditionalFormatting sqref="F661">
    <cfRule type="cellIs" dxfId="2" priority="686" stopIfTrue="1" operator="lessThan">
      <formula>0</formula>
    </cfRule>
  </conditionalFormatting>
  <conditionalFormatting sqref="F662">
    <cfRule type="cellIs" dxfId="2" priority="685" stopIfTrue="1" operator="lessThan">
      <formula>0</formula>
    </cfRule>
  </conditionalFormatting>
  <conditionalFormatting sqref="F663">
    <cfRule type="cellIs" dxfId="2" priority="684" stopIfTrue="1" operator="lessThan">
      <formula>0</formula>
    </cfRule>
  </conditionalFormatting>
  <conditionalFormatting sqref="F664">
    <cfRule type="cellIs" dxfId="2" priority="683" stopIfTrue="1" operator="lessThan">
      <formula>0</formula>
    </cfRule>
  </conditionalFormatting>
  <conditionalFormatting sqref="F665">
    <cfRule type="cellIs" dxfId="2" priority="682" stopIfTrue="1" operator="lessThan">
      <formula>0</formula>
    </cfRule>
  </conditionalFormatting>
  <conditionalFormatting sqref="F666">
    <cfRule type="cellIs" dxfId="2" priority="681" stopIfTrue="1" operator="lessThan">
      <formula>0</formula>
    </cfRule>
  </conditionalFormatting>
  <conditionalFormatting sqref="F667">
    <cfRule type="cellIs" dxfId="2" priority="680" stopIfTrue="1" operator="lessThan">
      <formula>0</formula>
    </cfRule>
  </conditionalFormatting>
  <conditionalFormatting sqref="F668">
    <cfRule type="cellIs" dxfId="2" priority="679" stopIfTrue="1" operator="lessThan">
      <formula>0</formula>
    </cfRule>
  </conditionalFormatting>
  <conditionalFormatting sqref="F669">
    <cfRule type="cellIs" dxfId="2" priority="678" stopIfTrue="1" operator="lessThan">
      <formula>0</formula>
    </cfRule>
  </conditionalFormatting>
  <conditionalFormatting sqref="F670">
    <cfRule type="cellIs" dxfId="2" priority="677" stopIfTrue="1" operator="lessThan">
      <formula>0</formula>
    </cfRule>
  </conditionalFormatting>
  <conditionalFormatting sqref="F671">
    <cfRule type="cellIs" dxfId="2" priority="676" stopIfTrue="1" operator="lessThan">
      <formula>0</formula>
    </cfRule>
  </conditionalFormatting>
  <conditionalFormatting sqref="F672">
    <cfRule type="cellIs" dxfId="2" priority="675" stopIfTrue="1" operator="lessThan">
      <formula>0</formula>
    </cfRule>
  </conditionalFormatting>
  <conditionalFormatting sqref="F673">
    <cfRule type="cellIs" dxfId="2" priority="674" stopIfTrue="1" operator="lessThan">
      <formula>0</formula>
    </cfRule>
  </conditionalFormatting>
  <conditionalFormatting sqref="F674">
    <cfRule type="cellIs" dxfId="2" priority="673" stopIfTrue="1" operator="lessThan">
      <formula>0</formula>
    </cfRule>
  </conditionalFormatting>
  <conditionalFormatting sqref="F675">
    <cfRule type="cellIs" dxfId="2" priority="672" stopIfTrue="1" operator="lessThan">
      <formula>0</formula>
    </cfRule>
  </conditionalFormatting>
  <conditionalFormatting sqref="F676">
    <cfRule type="cellIs" dxfId="2" priority="671" stopIfTrue="1" operator="lessThan">
      <formula>0</formula>
    </cfRule>
  </conditionalFormatting>
  <conditionalFormatting sqref="F677">
    <cfRule type="cellIs" dxfId="2" priority="670" stopIfTrue="1" operator="lessThan">
      <formula>0</formula>
    </cfRule>
  </conditionalFormatting>
  <conditionalFormatting sqref="F678">
    <cfRule type="cellIs" dxfId="2" priority="669" stopIfTrue="1" operator="lessThan">
      <formula>0</formula>
    </cfRule>
  </conditionalFormatting>
  <conditionalFormatting sqref="F679">
    <cfRule type="cellIs" dxfId="2" priority="668" stopIfTrue="1" operator="lessThan">
      <formula>0</formula>
    </cfRule>
  </conditionalFormatting>
  <conditionalFormatting sqref="F680">
    <cfRule type="cellIs" dxfId="2" priority="667" stopIfTrue="1" operator="lessThan">
      <formula>0</formula>
    </cfRule>
  </conditionalFormatting>
  <conditionalFormatting sqref="F681">
    <cfRule type="cellIs" dxfId="2" priority="666" stopIfTrue="1" operator="lessThan">
      <formula>0</formula>
    </cfRule>
  </conditionalFormatting>
  <conditionalFormatting sqref="F682">
    <cfRule type="cellIs" dxfId="2" priority="665" stopIfTrue="1" operator="lessThan">
      <formula>0</formula>
    </cfRule>
  </conditionalFormatting>
  <conditionalFormatting sqref="F683">
    <cfRule type="cellIs" dxfId="2" priority="664" stopIfTrue="1" operator="lessThan">
      <formula>0</formula>
    </cfRule>
  </conditionalFormatting>
  <conditionalFormatting sqref="F684">
    <cfRule type="cellIs" dxfId="2" priority="663" stopIfTrue="1" operator="lessThan">
      <formula>0</formula>
    </cfRule>
  </conditionalFormatting>
  <conditionalFormatting sqref="F685">
    <cfRule type="cellIs" dxfId="2" priority="662" stopIfTrue="1" operator="lessThan">
      <formula>0</formula>
    </cfRule>
  </conditionalFormatting>
  <conditionalFormatting sqref="F686">
    <cfRule type="cellIs" dxfId="2" priority="661" stopIfTrue="1" operator="lessThan">
      <formula>0</formula>
    </cfRule>
  </conditionalFormatting>
  <conditionalFormatting sqref="F687">
    <cfRule type="cellIs" dxfId="2" priority="660" stopIfTrue="1" operator="lessThan">
      <formula>0</formula>
    </cfRule>
  </conditionalFormatting>
  <conditionalFormatting sqref="F688">
    <cfRule type="cellIs" dxfId="2" priority="659" stopIfTrue="1" operator="lessThan">
      <formula>0</formula>
    </cfRule>
  </conditionalFormatting>
  <conditionalFormatting sqref="F689">
    <cfRule type="cellIs" dxfId="2" priority="658" stopIfTrue="1" operator="lessThan">
      <formula>0</formula>
    </cfRule>
  </conditionalFormatting>
  <conditionalFormatting sqref="F690">
    <cfRule type="cellIs" dxfId="2" priority="657" stopIfTrue="1" operator="lessThan">
      <formula>0</formula>
    </cfRule>
  </conditionalFormatting>
  <conditionalFormatting sqref="F691">
    <cfRule type="cellIs" dxfId="2" priority="656" stopIfTrue="1" operator="lessThan">
      <formula>0</formula>
    </cfRule>
  </conditionalFormatting>
  <conditionalFormatting sqref="F692">
    <cfRule type="cellIs" dxfId="2" priority="655" stopIfTrue="1" operator="lessThan">
      <formula>0</formula>
    </cfRule>
  </conditionalFormatting>
  <conditionalFormatting sqref="F693">
    <cfRule type="cellIs" dxfId="2" priority="654" stopIfTrue="1" operator="lessThan">
      <formula>0</formula>
    </cfRule>
  </conditionalFormatting>
  <conditionalFormatting sqref="F694">
    <cfRule type="cellIs" dxfId="2" priority="653" stopIfTrue="1" operator="lessThan">
      <formula>0</formula>
    </cfRule>
  </conditionalFormatting>
  <conditionalFormatting sqref="F695">
    <cfRule type="cellIs" dxfId="2" priority="652" stopIfTrue="1" operator="lessThan">
      <formula>0</formula>
    </cfRule>
  </conditionalFormatting>
  <conditionalFormatting sqref="F696">
    <cfRule type="cellIs" dxfId="2" priority="651" stopIfTrue="1" operator="lessThan">
      <formula>0</formula>
    </cfRule>
  </conditionalFormatting>
  <conditionalFormatting sqref="F697">
    <cfRule type="cellIs" dxfId="2" priority="650" stopIfTrue="1" operator="lessThan">
      <formula>0</formula>
    </cfRule>
  </conditionalFormatting>
  <conditionalFormatting sqref="F698">
    <cfRule type="cellIs" dxfId="2" priority="649" stopIfTrue="1" operator="lessThan">
      <formula>0</formula>
    </cfRule>
  </conditionalFormatting>
  <conditionalFormatting sqref="F699">
    <cfRule type="cellIs" dxfId="2" priority="648" stopIfTrue="1" operator="lessThan">
      <formula>0</formula>
    </cfRule>
  </conditionalFormatting>
  <conditionalFormatting sqref="F700">
    <cfRule type="cellIs" dxfId="2" priority="647" stopIfTrue="1" operator="lessThan">
      <formula>0</formula>
    </cfRule>
  </conditionalFormatting>
  <conditionalFormatting sqref="F701">
    <cfRule type="cellIs" dxfId="2" priority="646" stopIfTrue="1" operator="lessThan">
      <formula>0</formula>
    </cfRule>
  </conditionalFormatting>
  <conditionalFormatting sqref="F702">
    <cfRule type="cellIs" dxfId="2" priority="645" stopIfTrue="1" operator="lessThan">
      <formula>0</formula>
    </cfRule>
  </conditionalFormatting>
  <conditionalFormatting sqref="F703">
    <cfRule type="cellIs" dxfId="2" priority="644" stopIfTrue="1" operator="lessThan">
      <formula>0</formula>
    </cfRule>
  </conditionalFormatting>
  <conditionalFormatting sqref="F704">
    <cfRule type="cellIs" dxfId="2" priority="643" stopIfTrue="1" operator="lessThan">
      <formula>0</formula>
    </cfRule>
  </conditionalFormatting>
  <conditionalFormatting sqref="F705">
    <cfRule type="cellIs" dxfId="2" priority="642" stopIfTrue="1" operator="lessThan">
      <formula>0</formula>
    </cfRule>
  </conditionalFormatting>
  <conditionalFormatting sqref="F706">
    <cfRule type="cellIs" dxfId="2" priority="641" stopIfTrue="1" operator="lessThan">
      <formula>0</formula>
    </cfRule>
  </conditionalFormatting>
  <conditionalFormatting sqref="F707">
    <cfRule type="cellIs" dxfId="2" priority="640" stopIfTrue="1" operator="lessThan">
      <formula>0</formula>
    </cfRule>
  </conditionalFormatting>
  <conditionalFormatting sqref="F708">
    <cfRule type="cellIs" dxfId="2" priority="639" stopIfTrue="1" operator="lessThan">
      <formula>0</formula>
    </cfRule>
  </conditionalFormatting>
  <conditionalFormatting sqref="F709">
    <cfRule type="cellIs" dxfId="2" priority="638" stopIfTrue="1" operator="lessThan">
      <formula>0</formula>
    </cfRule>
  </conditionalFormatting>
  <conditionalFormatting sqref="F710">
    <cfRule type="cellIs" dxfId="2" priority="637" stopIfTrue="1" operator="lessThan">
      <formula>0</formula>
    </cfRule>
  </conditionalFormatting>
  <conditionalFormatting sqref="F711">
    <cfRule type="cellIs" dxfId="2" priority="636" stopIfTrue="1" operator="lessThan">
      <formula>0</formula>
    </cfRule>
  </conditionalFormatting>
  <conditionalFormatting sqref="F712">
    <cfRule type="cellIs" dxfId="2" priority="635" stopIfTrue="1" operator="lessThan">
      <formula>0</formula>
    </cfRule>
  </conditionalFormatting>
  <conditionalFormatting sqref="F713">
    <cfRule type="cellIs" dxfId="2" priority="634" stopIfTrue="1" operator="lessThan">
      <formula>0</formula>
    </cfRule>
  </conditionalFormatting>
  <conditionalFormatting sqref="F714">
    <cfRule type="cellIs" dxfId="2" priority="633" stopIfTrue="1" operator="lessThan">
      <formula>0</formula>
    </cfRule>
  </conditionalFormatting>
  <conditionalFormatting sqref="F715">
    <cfRule type="cellIs" dxfId="2" priority="632" stopIfTrue="1" operator="lessThan">
      <formula>0</formula>
    </cfRule>
  </conditionalFormatting>
  <conditionalFormatting sqref="F716">
    <cfRule type="cellIs" dxfId="2" priority="631" stopIfTrue="1" operator="lessThan">
      <formula>0</formula>
    </cfRule>
  </conditionalFormatting>
  <conditionalFormatting sqref="F717">
    <cfRule type="cellIs" dxfId="2" priority="630" stopIfTrue="1" operator="lessThan">
      <formula>0</formula>
    </cfRule>
  </conditionalFormatting>
  <conditionalFormatting sqref="F718">
    <cfRule type="cellIs" dxfId="2" priority="629" stopIfTrue="1" operator="lessThan">
      <formula>0</formula>
    </cfRule>
  </conditionalFormatting>
  <conditionalFormatting sqref="F719">
    <cfRule type="cellIs" dxfId="2" priority="628" stopIfTrue="1" operator="lessThan">
      <formula>0</formula>
    </cfRule>
  </conditionalFormatting>
  <conditionalFormatting sqref="F720">
    <cfRule type="cellIs" dxfId="2" priority="627" stopIfTrue="1" operator="lessThan">
      <formula>0</formula>
    </cfRule>
  </conditionalFormatting>
  <conditionalFormatting sqref="F721">
    <cfRule type="cellIs" dxfId="2" priority="626" stopIfTrue="1" operator="lessThan">
      <formula>0</formula>
    </cfRule>
  </conditionalFormatting>
  <conditionalFormatting sqref="F722">
    <cfRule type="cellIs" dxfId="2" priority="625" stopIfTrue="1" operator="lessThan">
      <formula>0</formula>
    </cfRule>
  </conditionalFormatting>
  <conditionalFormatting sqref="F723">
    <cfRule type="cellIs" dxfId="2" priority="624" stopIfTrue="1" operator="lessThan">
      <formula>0</formula>
    </cfRule>
  </conditionalFormatting>
  <conditionalFormatting sqref="F724">
    <cfRule type="cellIs" dxfId="2" priority="623" stopIfTrue="1" operator="lessThan">
      <formula>0</formula>
    </cfRule>
  </conditionalFormatting>
  <conditionalFormatting sqref="F725">
    <cfRule type="cellIs" dxfId="2" priority="622" stopIfTrue="1" operator="lessThan">
      <formula>0</formula>
    </cfRule>
  </conditionalFormatting>
  <conditionalFormatting sqref="F726">
    <cfRule type="cellIs" dxfId="2" priority="621" stopIfTrue="1" operator="lessThan">
      <formula>0</formula>
    </cfRule>
  </conditionalFormatting>
  <conditionalFormatting sqref="F727">
    <cfRule type="cellIs" dxfId="2" priority="620" stopIfTrue="1" operator="lessThan">
      <formula>0</formula>
    </cfRule>
  </conditionalFormatting>
  <conditionalFormatting sqref="F728">
    <cfRule type="cellIs" dxfId="2" priority="619" stopIfTrue="1" operator="lessThan">
      <formula>0</formula>
    </cfRule>
  </conditionalFormatting>
  <conditionalFormatting sqref="F729">
    <cfRule type="cellIs" dxfId="2" priority="618" stopIfTrue="1" operator="lessThan">
      <formula>0</formula>
    </cfRule>
  </conditionalFormatting>
  <conditionalFormatting sqref="F730">
    <cfRule type="cellIs" dxfId="2" priority="617" stopIfTrue="1" operator="lessThan">
      <formula>0</formula>
    </cfRule>
  </conditionalFormatting>
  <conditionalFormatting sqref="F731">
    <cfRule type="cellIs" dxfId="2" priority="616" stopIfTrue="1" operator="lessThan">
      <formula>0</formula>
    </cfRule>
  </conditionalFormatting>
  <conditionalFormatting sqref="F732">
    <cfRule type="cellIs" dxfId="2" priority="615" stopIfTrue="1" operator="lessThan">
      <formula>0</formula>
    </cfRule>
  </conditionalFormatting>
  <conditionalFormatting sqref="F733">
    <cfRule type="cellIs" dxfId="2" priority="614" stopIfTrue="1" operator="lessThan">
      <formula>0</formula>
    </cfRule>
  </conditionalFormatting>
  <conditionalFormatting sqref="F734">
    <cfRule type="cellIs" dxfId="2" priority="613" stopIfTrue="1" operator="lessThan">
      <formula>0</formula>
    </cfRule>
  </conditionalFormatting>
  <conditionalFormatting sqref="F735">
    <cfRule type="cellIs" dxfId="2" priority="612" stopIfTrue="1" operator="lessThan">
      <formula>0</formula>
    </cfRule>
  </conditionalFormatting>
  <conditionalFormatting sqref="F736">
    <cfRule type="cellIs" dxfId="2" priority="611" stopIfTrue="1" operator="lessThan">
      <formula>0</formula>
    </cfRule>
  </conditionalFormatting>
  <conditionalFormatting sqref="F740">
    <cfRule type="cellIs" dxfId="2" priority="609" stopIfTrue="1" operator="lessThan">
      <formula>0</formula>
    </cfRule>
  </conditionalFormatting>
  <conditionalFormatting sqref="F741">
    <cfRule type="cellIs" dxfId="2" priority="608" stopIfTrue="1" operator="lessThan">
      <formula>0</formula>
    </cfRule>
  </conditionalFormatting>
  <conditionalFormatting sqref="F742">
    <cfRule type="cellIs" dxfId="2" priority="605" stopIfTrue="1" operator="lessThan">
      <formula>0</formula>
    </cfRule>
  </conditionalFormatting>
  <conditionalFormatting sqref="F743">
    <cfRule type="cellIs" dxfId="2" priority="604" stopIfTrue="1" operator="lessThan">
      <formula>0</formula>
    </cfRule>
  </conditionalFormatting>
  <conditionalFormatting sqref="F744">
    <cfRule type="cellIs" dxfId="2" priority="603" stopIfTrue="1" operator="lessThan">
      <formula>0</formula>
    </cfRule>
  </conditionalFormatting>
  <conditionalFormatting sqref="F745">
    <cfRule type="cellIs" dxfId="2" priority="602" stopIfTrue="1" operator="lessThan">
      <formula>0</formula>
    </cfRule>
  </conditionalFormatting>
  <conditionalFormatting sqref="F746">
    <cfRule type="cellIs" dxfId="2" priority="601" stopIfTrue="1" operator="lessThan">
      <formula>0</formula>
    </cfRule>
  </conditionalFormatting>
  <conditionalFormatting sqref="F747">
    <cfRule type="cellIs" dxfId="2" priority="600" stopIfTrue="1" operator="lessThan">
      <formula>0</formula>
    </cfRule>
  </conditionalFormatting>
  <conditionalFormatting sqref="F748">
    <cfRule type="cellIs" dxfId="2" priority="599" stopIfTrue="1" operator="lessThan">
      <formula>0</formula>
    </cfRule>
  </conditionalFormatting>
  <conditionalFormatting sqref="F749">
    <cfRule type="cellIs" dxfId="2" priority="598" stopIfTrue="1" operator="lessThan">
      <formula>0</formula>
    </cfRule>
  </conditionalFormatting>
  <conditionalFormatting sqref="F750">
    <cfRule type="cellIs" dxfId="2" priority="597" stopIfTrue="1" operator="lessThan">
      <formula>0</formula>
    </cfRule>
  </conditionalFormatting>
  <conditionalFormatting sqref="F751">
    <cfRule type="cellIs" dxfId="2" priority="596" stopIfTrue="1" operator="lessThan">
      <formula>0</formula>
    </cfRule>
  </conditionalFormatting>
  <conditionalFormatting sqref="F752">
    <cfRule type="cellIs" dxfId="2" priority="595" stopIfTrue="1" operator="lessThan">
      <formula>0</formula>
    </cfRule>
  </conditionalFormatting>
  <conditionalFormatting sqref="F753">
    <cfRule type="cellIs" dxfId="2" priority="594" stopIfTrue="1" operator="lessThan">
      <formula>0</formula>
    </cfRule>
  </conditionalFormatting>
  <conditionalFormatting sqref="F754">
    <cfRule type="cellIs" dxfId="2" priority="593" stopIfTrue="1" operator="lessThan">
      <formula>0</formula>
    </cfRule>
  </conditionalFormatting>
  <conditionalFormatting sqref="F755">
    <cfRule type="cellIs" dxfId="2" priority="592" stopIfTrue="1" operator="lessThan">
      <formula>0</formula>
    </cfRule>
  </conditionalFormatting>
  <conditionalFormatting sqref="F756">
    <cfRule type="cellIs" dxfId="2" priority="591" stopIfTrue="1" operator="lessThan">
      <formula>0</formula>
    </cfRule>
  </conditionalFormatting>
  <conditionalFormatting sqref="F757">
    <cfRule type="cellIs" dxfId="2" priority="590" stopIfTrue="1" operator="lessThan">
      <formula>0</formula>
    </cfRule>
  </conditionalFormatting>
  <conditionalFormatting sqref="F758">
    <cfRule type="cellIs" dxfId="2" priority="589" stopIfTrue="1" operator="lessThan">
      <formula>0</formula>
    </cfRule>
  </conditionalFormatting>
  <conditionalFormatting sqref="F759">
    <cfRule type="cellIs" dxfId="2" priority="588" stopIfTrue="1" operator="lessThan">
      <formula>0</formula>
    </cfRule>
  </conditionalFormatting>
  <conditionalFormatting sqref="F760">
    <cfRule type="cellIs" dxfId="2" priority="587" stopIfTrue="1" operator="lessThan">
      <formula>0</formula>
    </cfRule>
  </conditionalFormatting>
  <conditionalFormatting sqref="F761">
    <cfRule type="cellIs" dxfId="2" priority="586" stopIfTrue="1" operator="lessThan">
      <formula>0</formula>
    </cfRule>
  </conditionalFormatting>
  <conditionalFormatting sqref="F762">
    <cfRule type="cellIs" dxfId="2" priority="585" stopIfTrue="1" operator="lessThan">
      <formula>0</formula>
    </cfRule>
  </conditionalFormatting>
  <conditionalFormatting sqref="F763">
    <cfRule type="cellIs" dxfId="2" priority="584" stopIfTrue="1" operator="lessThan">
      <formula>0</formula>
    </cfRule>
  </conditionalFormatting>
  <conditionalFormatting sqref="F765">
    <cfRule type="cellIs" dxfId="2" priority="583" stopIfTrue="1" operator="lessThan">
      <formula>0</formula>
    </cfRule>
  </conditionalFormatting>
  <conditionalFormatting sqref="F766">
    <cfRule type="cellIs" dxfId="2" priority="582" stopIfTrue="1" operator="lessThan">
      <formula>0</formula>
    </cfRule>
  </conditionalFormatting>
  <conditionalFormatting sqref="F767">
    <cfRule type="cellIs" dxfId="2" priority="581" stopIfTrue="1" operator="lessThan">
      <formula>0</formula>
    </cfRule>
  </conditionalFormatting>
  <conditionalFormatting sqref="F768">
    <cfRule type="cellIs" dxfId="2" priority="580" stopIfTrue="1" operator="lessThan">
      <formula>0</formula>
    </cfRule>
  </conditionalFormatting>
  <conditionalFormatting sqref="F769">
    <cfRule type="cellIs" dxfId="2" priority="579" stopIfTrue="1" operator="lessThan">
      <formula>0</formula>
    </cfRule>
  </conditionalFormatting>
  <conditionalFormatting sqref="F770">
    <cfRule type="cellIs" dxfId="2" priority="578" stopIfTrue="1" operator="lessThan">
      <formula>0</formula>
    </cfRule>
  </conditionalFormatting>
  <conditionalFormatting sqref="F771">
    <cfRule type="cellIs" dxfId="2" priority="577" stopIfTrue="1" operator="lessThan">
      <formula>0</formula>
    </cfRule>
  </conditionalFormatting>
  <conditionalFormatting sqref="F772">
    <cfRule type="cellIs" dxfId="2" priority="576" stopIfTrue="1" operator="lessThan">
      <formula>0</formula>
    </cfRule>
  </conditionalFormatting>
  <conditionalFormatting sqref="F773">
    <cfRule type="cellIs" dxfId="2" priority="575" stopIfTrue="1" operator="lessThan">
      <formula>0</formula>
    </cfRule>
  </conditionalFormatting>
  <conditionalFormatting sqref="F774">
    <cfRule type="cellIs" dxfId="2" priority="574" stopIfTrue="1" operator="lessThan">
      <formula>0</formula>
    </cfRule>
  </conditionalFormatting>
  <conditionalFormatting sqref="F775">
    <cfRule type="cellIs" dxfId="2" priority="573" stopIfTrue="1" operator="lessThan">
      <formula>0</formula>
    </cfRule>
  </conditionalFormatting>
  <conditionalFormatting sqref="F776">
    <cfRule type="cellIs" dxfId="2" priority="572" stopIfTrue="1" operator="lessThan">
      <formula>0</formula>
    </cfRule>
  </conditionalFormatting>
  <conditionalFormatting sqref="F777">
    <cfRule type="cellIs" dxfId="2" priority="571" stopIfTrue="1" operator="lessThan">
      <formula>0</formula>
    </cfRule>
  </conditionalFormatting>
  <conditionalFormatting sqref="F778">
    <cfRule type="cellIs" dxfId="2" priority="570" stopIfTrue="1" operator="lessThan">
      <formula>0</formula>
    </cfRule>
  </conditionalFormatting>
  <conditionalFormatting sqref="F779">
    <cfRule type="cellIs" dxfId="2" priority="569" stopIfTrue="1" operator="lessThan">
      <formula>0</formula>
    </cfRule>
  </conditionalFormatting>
  <conditionalFormatting sqref="F780">
    <cfRule type="cellIs" dxfId="2" priority="568" stopIfTrue="1" operator="lessThan">
      <formula>0</formula>
    </cfRule>
  </conditionalFormatting>
  <conditionalFormatting sqref="F781">
    <cfRule type="cellIs" dxfId="2" priority="567" stopIfTrue="1" operator="lessThan">
      <formula>0</formula>
    </cfRule>
  </conditionalFormatting>
  <conditionalFormatting sqref="F782">
    <cfRule type="cellIs" dxfId="2" priority="566" stopIfTrue="1" operator="lessThan">
      <formula>0</formula>
    </cfRule>
  </conditionalFormatting>
  <conditionalFormatting sqref="F783">
    <cfRule type="cellIs" dxfId="2" priority="565" stopIfTrue="1" operator="lessThan">
      <formula>0</formula>
    </cfRule>
  </conditionalFormatting>
  <conditionalFormatting sqref="F784">
    <cfRule type="cellIs" dxfId="2" priority="564" stopIfTrue="1" operator="lessThan">
      <formula>0</formula>
    </cfRule>
  </conditionalFormatting>
  <conditionalFormatting sqref="F785">
    <cfRule type="cellIs" dxfId="2" priority="563" stopIfTrue="1" operator="lessThan">
      <formula>0</formula>
    </cfRule>
  </conditionalFormatting>
  <conditionalFormatting sqref="F786">
    <cfRule type="cellIs" dxfId="2" priority="562" stopIfTrue="1" operator="lessThan">
      <formula>0</formula>
    </cfRule>
  </conditionalFormatting>
  <conditionalFormatting sqref="F787">
    <cfRule type="cellIs" dxfId="2" priority="561" stopIfTrue="1" operator="lessThan">
      <formula>0</formula>
    </cfRule>
  </conditionalFormatting>
  <conditionalFormatting sqref="F788">
    <cfRule type="cellIs" dxfId="2" priority="560" stopIfTrue="1" operator="lessThan">
      <formula>0</formula>
    </cfRule>
  </conditionalFormatting>
  <conditionalFormatting sqref="F789">
    <cfRule type="cellIs" dxfId="2" priority="559" stopIfTrue="1" operator="lessThan">
      <formula>0</formula>
    </cfRule>
  </conditionalFormatting>
  <conditionalFormatting sqref="F790">
    <cfRule type="cellIs" dxfId="2" priority="558" stopIfTrue="1" operator="lessThan">
      <formula>0</formula>
    </cfRule>
  </conditionalFormatting>
  <conditionalFormatting sqref="F791">
    <cfRule type="cellIs" dxfId="2" priority="557" stopIfTrue="1" operator="lessThan">
      <formula>0</formula>
    </cfRule>
  </conditionalFormatting>
  <conditionalFormatting sqref="F792">
    <cfRule type="cellIs" dxfId="2" priority="556" stopIfTrue="1" operator="lessThan">
      <formula>0</formula>
    </cfRule>
  </conditionalFormatting>
  <conditionalFormatting sqref="F793">
    <cfRule type="cellIs" dxfId="2" priority="555" stopIfTrue="1" operator="lessThan">
      <formula>0</formula>
    </cfRule>
  </conditionalFormatting>
  <conditionalFormatting sqref="F794">
    <cfRule type="cellIs" dxfId="2" priority="554" stopIfTrue="1" operator="lessThan">
      <formula>0</formula>
    </cfRule>
  </conditionalFormatting>
  <conditionalFormatting sqref="F795">
    <cfRule type="cellIs" dxfId="2" priority="553" stopIfTrue="1" operator="lessThan">
      <formula>0</formula>
    </cfRule>
  </conditionalFormatting>
  <conditionalFormatting sqref="F796">
    <cfRule type="cellIs" dxfId="2" priority="552" stopIfTrue="1" operator="lessThan">
      <formula>0</formula>
    </cfRule>
  </conditionalFormatting>
  <conditionalFormatting sqref="F797">
    <cfRule type="cellIs" dxfId="2" priority="551" stopIfTrue="1" operator="lessThan">
      <formula>0</formula>
    </cfRule>
  </conditionalFormatting>
  <conditionalFormatting sqref="F798">
    <cfRule type="cellIs" dxfId="2" priority="550" stopIfTrue="1" operator="lessThan">
      <formula>0</formula>
    </cfRule>
  </conditionalFormatting>
  <conditionalFormatting sqref="F799">
    <cfRule type="cellIs" dxfId="2" priority="549" stopIfTrue="1" operator="lessThan">
      <formula>0</formula>
    </cfRule>
  </conditionalFormatting>
  <conditionalFormatting sqref="F800">
    <cfRule type="cellIs" dxfId="2" priority="548" stopIfTrue="1" operator="lessThan">
      <formula>0</formula>
    </cfRule>
  </conditionalFormatting>
  <conditionalFormatting sqref="F804">
    <cfRule type="cellIs" dxfId="2" priority="547" stopIfTrue="1" operator="lessThan">
      <formula>0</formula>
    </cfRule>
  </conditionalFormatting>
  <conditionalFormatting sqref="F805">
    <cfRule type="cellIs" dxfId="2" priority="546" stopIfTrue="1" operator="lessThan">
      <formula>0</formula>
    </cfRule>
  </conditionalFormatting>
  <conditionalFormatting sqref="F806">
    <cfRule type="cellIs" dxfId="2" priority="545" stopIfTrue="1" operator="lessThan">
      <formula>0</formula>
    </cfRule>
  </conditionalFormatting>
  <conditionalFormatting sqref="F807">
    <cfRule type="cellIs" dxfId="2" priority="544" stopIfTrue="1" operator="lessThan">
      <formula>0</formula>
    </cfRule>
  </conditionalFormatting>
  <conditionalFormatting sqref="F808">
    <cfRule type="cellIs" dxfId="2" priority="543" stopIfTrue="1" operator="lessThan">
      <formula>0</formula>
    </cfRule>
  </conditionalFormatting>
  <conditionalFormatting sqref="F809">
    <cfRule type="cellIs" dxfId="2" priority="542" stopIfTrue="1" operator="lessThan">
      <formula>0</formula>
    </cfRule>
  </conditionalFormatting>
  <conditionalFormatting sqref="F810">
    <cfRule type="cellIs" dxfId="2" priority="541" stopIfTrue="1" operator="lessThan">
      <formula>0</formula>
    </cfRule>
  </conditionalFormatting>
  <conditionalFormatting sqref="F811">
    <cfRule type="cellIs" dxfId="2" priority="540" stopIfTrue="1" operator="lessThan">
      <formula>0</formula>
    </cfRule>
  </conditionalFormatting>
  <conditionalFormatting sqref="F812">
    <cfRule type="cellIs" dxfId="2" priority="539" stopIfTrue="1" operator="lessThan">
      <formula>0</formula>
    </cfRule>
  </conditionalFormatting>
  <conditionalFormatting sqref="F813">
    <cfRule type="cellIs" dxfId="2" priority="538" stopIfTrue="1" operator="lessThan">
      <formula>0</formula>
    </cfRule>
  </conditionalFormatting>
  <conditionalFormatting sqref="F814">
    <cfRule type="cellIs" dxfId="2" priority="537" stopIfTrue="1" operator="lessThan">
      <formula>0</formula>
    </cfRule>
  </conditionalFormatting>
  <conditionalFormatting sqref="F815">
    <cfRule type="cellIs" dxfId="2" priority="536" stopIfTrue="1" operator="lessThan">
      <formula>0</formula>
    </cfRule>
  </conditionalFormatting>
  <conditionalFormatting sqref="F816">
    <cfRule type="cellIs" dxfId="2" priority="535" stopIfTrue="1" operator="lessThan">
      <formula>0</formula>
    </cfRule>
  </conditionalFormatting>
  <conditionalFormatting sqref="F817">
    <cfRule type="cellIs" dxfId="2" priority="534" stopIfTrue="1" operator="lessThan">
      <formula>0</formula>
    </cfRule>
  </conditionalFormatting>
  <conditionalFormatting sqref="F818">
    <cfRule type="cellIs" dxfId="2" priority="533" stopIfTrue="1" operator="lessThan">
      <formula>0</formula>
    </cfRule>
  </conditionalFormatting>
  <conditionalFormatting sqref="F819">
    <cfRule type="cellIs" dxfId="2" priority="532" stopIfTrue="1" operator="lessThan">
      <formula>0</formula>
    </cfRule>
  </conditionalFormatting>
  <conditionalFormatting sqref="F821">
    <cfRule type="cellIs" dxfId="2" priority="531" stopIfTrue="1" operator="lessThan">
      <formula>0</formula>
    </cfRule>
  </conditionalFormatting>
  <conditionalFormatting sqref="F822">
    <cfRule type="cellIs" dxfId="2" priority="530" stopIfTrue="1" operator="lessThan">
      <formula>0</formula>
    </cfRule>
  </conditionalFormatting>
  <conditionalFormatting sqref="F823">
    <cfRule type="cellIs" dxfId="2" priority="529" stopIfTrue="1" operator="lessThan">
      <formula>0</formula>
    </cfRule>
  </conditionalFormatting>
  <conditionalFormatting sqref="F824">
    <cfRule type="cellIs" dxfId="2" priority="528" stopIfTrue="1" operator="lessThan">
      <formula>0</formula>
    </cfRule>
  </conditionalFormatting>
  <conditionalFormatting sqref="F825">
    <cfRule type="cellIs" dxfId="2" priority="527" stopIfTrue="1" operator="lessThan">
      <formula>0</formula>
    </cfRule>
  </conditionalFormatting>
  <conditionalFormatting sqref="F826">
    <cfRule type="cellIs" dxfId="2" priority="526" stopIfTrue="1" operator="lessThan">
      <formula>0</formula>
    </cfRule>
  </conditionalFormatting>
  <conditionalFormatting sqref="F827">
    <cfRule type="cellIs" dxfId="2" priority="525" stopIfTrue="1" operator="lessThan">
      <formula>0</formula>
    </cfRule>
  </conditionalFormatting>
  <conditionalFormatting sqref="F828">
    <cfRule type="cellIs" dxfId="2" priority="524" stopIfTrue="1" operator="lessThan">
      <formula>0</formula>
    </cfRule>
  </conditionalFormatting>
  <conditionalFormatting sqref="F829">
    <cfRule type="cellIs" dxfId="2" priority="523" stopIfTrue="1" operator="lessThan">
      <formula>0</formula>
    </cfRule>
  </conditionalFormatting>
  <conditionalFormatting sqref="F830">
    <cfRule type="cellIs" dxfId="2" priority="522" stopIfTrue="1" operator="lessThan">
      <formula>0</formula>
    </cfRule>
  </conditionalFormatting>
  <conditionalFormatting sqref="F831">
    <cfRule type="cellIs" dxfId="2" priority="521" stopIfTrue="1" operator="lessThan">
      <formula>0</formula>
    </cfRule>
  </conditionalFormatting>
  <conditionalFormatting sqref="F832">
    <cfRule type="cellIs" dxfId="2" priority="520" stopIfTrue="1" operator="lessThan">
      <formula>0</formula>
    </cfRule>
  </conditionalFormatting>
  <conditionalFormatting sqref="F833">
    <cfRule type="cellIs" dxfId="2" priority="519" stopIfTrue="1" operator="lessThan">
      <formula>0</formula>
    </cfRule>
  </conditionalFormatting>
  <conditionalFormatting sqref="F834">
    <cfRule type="cellIs" dxfId="2" priority="518" stopIfTrue="1" operator="lessThan">
      <formula>0</formula>
    </cfRule>
  </conditionalFormatting>
  <conditionalFormatting sqref="F835">
    <cfRule type="cellIs" dxfId="2" priority="517" stopIfTrue="1" operator="lessThan">
      <formula>0</formula>
    </cfRule>
  </conditionalFormatting>
  <conditionalFormatting sqref="F836">
    <cfRule type="cellIs" dxfId="2" priority="516" stopIfTrue="1" operator="lessThan">
      <formula>0</formula>
    </cfRule>
  </conditionalFormatting>
  <conditionalFormatting sqref="F837">
    <cfRule type="cellIs" dxfId="2" priority="515" stopIfTrue="1" operator="lessThan">
      <formula>0</formula>
    </cfRule>
  </conditionalFormatting>
  <conditionalFormatting sqref="F838">
    <cfRule type="cellIs" dxfId="2" priority="514" stopIfTrue="1" operator="lessThan">
      <formula>0</formula>
    </cfRule>
  </conditionalFormatting>
  <conditionalFormatting sqref="F839">
    <cfRule type="cellIs" dxfId="2" priority="513" stopIfTrue="1" operator="lessThan">
      <formula>0</formula>
    </cfRule>
  </conditionalFormatting>
  <conditionalFormatting sqref="F840">
    <cfRule type="cellIs" dxfId="2" priority="512" stopIfTrue="1" operator="lessThan">
      <formula>0</formula>
    </cfRule>
  </conditionalFormatting>
  <conditionalFormatting sqref="F841">
    <cfRule type="cellIs" dxfId="2" priority="511" stopIfTrue="1" operator="lessThan">
      <formula>0</formula>
    </cfRule>
  </conditionalFormatting>
  <conditionalFormatting sqref="F842">
    <cfRule type="cellIs" dxfId="2" priority="510" stopIfTrue="1" operator="lessThan">
      <formula>0</formula>
    </cfRule>
  </conditionalFormatting>
  <conditionalFormatting sqref="F843">
    <cfRule type="cellIs" dxfId="2" priority="509" stopIfTrue="1" operator="lessThan">
      <formula>0</formula>
    </cfRule>
  </conditionalFormatting>
  <conditionalFormatting sqref="F844">
    <cfRule type="cellIs" dxfId="2" priority="507" stopIfTrue="1" operator="lessThan">
      <formula>0</formula>
    </cfRule>
  </conditionalFormatting>
  <conditionalFormatting sqref="F845">
    <cfRule type="cellIs" dxfId="2" priority="506" stopIfTrue="1" operator="lessThan">
      <formula>0</formula>
    </cfRule>
  </conditionalFormatting>
  <conditionalFormatting sqref="F846">
    <cfRule type="cellIs" dxfId="2" priority="505" stopIfTrue="1" operator="lessThan">
      <formula>0</formula>
    </cfRule>
  </conditionalFormatting>
  <conditionalFormatting sqref="F847">
    <cfRule type="cellIs" dxfId="2" priority="504" stopIfTrue="1" operator="lessThan">
      <formula>0</formula>
    </cfRule>
  </conditionalFormatting>
  <conditionalFormatting sqref="F848">
    <cfRule type="cellIs" dxfId="2" priority="503" stopIfTrue="1" operator="lessThan">
      <formula>0</formula>
    </cfRule>
  </conditionalFormatting>
  <conditionalFormatting sqref="F849">
    <cfRule type="cellIs" dxfId="2" priority="502" stopIfTrue="1" operator="lessThan">
      <formula>0</formula>
    </cfRule>
  </conditionalFormatting>
  <conditionalFormatting sqref="F850">
    <cfRule type="cellIs" dxfId="2" priority="501" stopIfTrue="1" operator="lessThan">
      <formula>0</formula>
    </cfRule>
  </conditionalFormatting>
  <conditionalFormatting sqref="F851">
    <cfRule type="cellIs" dxfId="2" priority="500" stopIfTrue="1" operator="lessThan">
      <formula>0</formula>
    </cfRule>
  </conditionalFormatting>
  <conditionalFormatting sqref="F852">
    <cfRule type="cellIs" dxfId="2" priority="499" stopIfTrue="1" operator="lessThan">
      <formula>0</formula>
    </cfRule>
  </conditionalFormatting>
  <conditionalFormatting sqref="F853">
    <cfRule type="cellIs" dxfId="2" priority="498" stopIfTrue="1" operator="lessThan">
      <formula>0</formula>
    </cfRule>
  </conditionalFormatting>
  <conditionalFormatting sqref="F854">
    <cfRule type="cellIs" dxfId="2" priority="497" stopIfTrue="1" operator="lessThan">
      <formula>0</formula>
    </cfRule>
  </conditionalFormatting>
  <conditionalFormatting sqref="F855">
    <cfRule type="cellIs" dxfId="2" priority="496" stopIfTrue="1" operator="lessThan">
      <formula>0</formula>
    </cfRule>
  </conditionalFormatting>
  <conditionalFormatting sqref="F856">
    <cfRule type="cellIs" dxfId="2" priority="495" stopIfTrue="1" operator="lessThan">
      <formula>0</formula>
    </cfRule>
  </conditionalFormatting>
  <conditionalFormatting sqref="F857">
    <cfRule type="cellIs" dxfId="2" priority="494" stopIfTrue="1" operator="lessThan">
      <formula>0</formula>
    </cfRule>
  </conditionalFormatting>
  <conditionalFormatting sqref="F858">
    <cfRule type="cellIs" dxfId="2" priority="493" stopIfTrue="1" operator="lessThan">
      <formula>0</formula>
    </cfRule>
  </conditionalFormatting>
  <conditionalFormatting sqref="F859">
    <cfRule type="cellIs" dxfId="2" priority="492" stopIfTrue="1" operator="lessThan">
      <formula>0</formula>
    </cfRule>
  </conditionalFormatting>
  <conditionalFormatting sqref="F860">
    <cfRule type="cellIs" dxfId="2" priority="491" stopIfTrue="1" operator="lessThan">
      <formula>0</formula>
    </cfRule>
  </conditionalFormatting>
  <conditionalFormatting sqref="F861">
    <cfRule type="cellIs" dxfId="2" priority="490" stopIfTrue="1" operator="lessThan">
      <formula>0</formula>
    </cfRule>
  </conditionalFormatting>
  <conditionalFormatting sqref="F862">
    <cfRule type="cellIs" dxfId="2" priority="489" stopIfTrue="1" operator="lessThan">
      <formula>0</formula>
    </cfRule>
  </conditionalFormatting>
  <conditionalFormatting sqref="F863">
    <cfRule type="cellIs" dxfId="2" priority="488" stopIfTrue="1" operator="lessThan">
      <formula>0</formula>
    </cfRule>
  </conditionalFormatting>
  <conditionalFormatting sqref="F864">
    <cfRule type="cellIs" dxfId="2" priority="487" stopIfTrue="1" operator="lessThan">
      <formula>0</formula>
    </cfRule>
  </conditionalFormatting>
  <conditionalFormatting sqref="F865">
    <cfRule type="cellIs" dxfId="2" priority="486" stopIfTrue="1" operator="lessThan">
      <formula>0</formula>
    </cfRule>
  </conditionalFormatting>
  <conditionalFormatting sqref="F866">
    <cfRule type="cellIs" dxfId="2" priority="485" stopIfTrue="1" operator="lessThan">
      <formula>0</formula>
    </cfRule>
  </conditionalFormatting>
  <conditionalFormatting sqref="F867">
    <cfRule type="cellIs" dxfId="2" priority="484" stopIfTrue="1" operator="lessThan">
      <formula>0</formula>
    </cfRule>
  </conditionalFormatting>
  <conditionalFormatting sqref="F868">
    <cfRule type="cellIs" dxfId="2" priority="483" stopIfTrue="1" operator="lessThan">
      <formula>0</formula>
    </cfRule>
  </conditionalFormatting>
  <conditionalFormatting sqref="F869">
    <cfRule type="cellIs" dxfId="2" priority="482" stopIfTrue="1" operator="lessThan">
      <formula>0</formula>
    </cfRule>
  </conditionalFormatting>
  <conditionalFormatting sqref="F870">
    <cfRule type="cellIs" dxfId="2" priority="481" stopIfTrue="1" operator="lessThan">
      <formula>0</formula>
    </cfRule>
  </conditionalFormatting>
  <conditionalFormatting sqref="F871">
    <cfRule type="cellIs" dxfId="2" priority="480" stopIfTrue="1" operator="lessThan">
      <formula>0</formula>
    </cfRule>
  </conditionalFormatting>
  <conditionalFormatting sqref="F872">
    <cfRule type="cellIs" dxfId="2" priority="479" stopIfTrue="1" operator="lessThan">
      <formula>0</formula>
    </cfRule>
  </conditionalFormatting>
  <conditionalFormatting sqref="F873">
    <cfRule type="cellIs" dxfId="2" priority="478" stopIfTrue="1" operator="lessThan">
      <formula>0</formula>
    </cfRule>
  </conditionalFormatting>
  <conditionalFormatting sqref="F874">
    <cfRule type="cellIs" dxfId="2" priority="477" stopIfTrue="1" operator="lessThan">
      <formula>0</formula>
    </cfRule>
  </conditionalFormatting>
  <conditionalFormatting sqref="F875">
    <cfRule type="cellIs" dxfId="2" priority="476" stopIfTrue="1" operator="lessThan">
      <formula>0</formula>
    </cfRule>
  </conditionalFormatting>
  <conditionalFormatting sqref="F876">
    <cfRule type="cellIs" dxfId="2" priority="475" stopIfTrue="1" operator="lessThan">
      <formula>0</formula>
    </cfRule>
  </conditionalFormatting>
  <conditionalFormatting sqref="F877">
    <cfRule type="cellIs" dxfId="2" priority="474" stopIfTrue="1" operator="lessThan">
      <formula>0</formula>
    </cfRule>
  </conditionalFormatting>
  <conditionalFormatting sqref="F878">
    <cfRule type="cellIs" dxfId="2" priority="473" stopIfTrue="1" operator="lessThan">
      <formula>0</formula>
    </cfRule>
  </conditionalFormatting>
  <conditionalFormatting sqref="F879">
    <cfRule type="cellIs" dxfId="2" priority="472" stopIfTrue="1" operator="lessThan">
      <formula>0</formula>
    </cfRule>
  </conditionalFormatting>
  <conditionalFormatting sqref="F880">
    <cfRule type="cellIs" dxfId="2" priority="471" stopIfTrue="1" operator="lessThan">
      <formula>0</formula>
    </cfRule>
  </conditionalFormatting>
  <conditionalFormatting sqref="F881">
    <cfRule type="cellIs" dxfId="2" priority="470" stopIfTrue="1" operator="lessThan">
      <formula>0</formula>
    </cfRule>
  </conditionalFormatting>
  <conditionalFormatting sqref="F882">
    <cfRule type="cellIs" dxfId="2" priority="469" stopIfTrue="1" operator="lessThan">
      <formula>0</formula>
    </cfRule>
  </conditionalFormatting>
  <conditionalFormatting sqref="F883">
    <cfRule type="cellIs" dxfId="2" priority="468" stopIfTrue="1" operator="lessThan">
      <formula>0</formula>
    </cfRule>
  </conditionalFormatting>
  <conditionalFormatting sqref="F884">
    <cfRule type="cellIs" dxfId="2" priority="467" stopIfTrue="1" operator="lessThan">
      <formula>0</formula>
    </cfRule>
  </conditionalFormatting>
  <conditionalFormatting sqref="F885">
    <cfRule type="cellIs" dxfId="2" priority="466" stopIfTrue="1" operator="lessThan">
      <formula>0</formula>
    </cfRule>
  </conditionalFormatting>
  <conditionalFormatting sqref="F886">
    <cfRule type="cellIs" dxfId="2" priority="465" stopIfTrue="1" operator="lessThan">
      <formula>0</formula>
    </cfRule>
  </conditionalFormatting>
  <conditionalFormatting sqref="F887">
    <cfRule type="cellIs" dxfId="2" priority="464" stopIfTrue="1" operator="lessThan">
      <formula>0</formula>
    </cfRule>
  </conditionalFormatting>
  <conditionalFormatting sqref="F888">
    <cfRule type="cellIs" dxfId="2" priority="463" stopIfTrue="1" operator="lessThan">
      <formula>0</formula>
    </cfRule>
  </conditionalFormatting>
  <conditionalFormatting sqref="F889">
    <cfRule type="cellIs" dxfId="2" priority="462" stopIfTrue="1" operator="lessThan">
      <formula>0</formula>
    </cfRule>
  </conditionalFormatting>
  <conditionalFormatting sqref="F890">
    <cfRule type="cellIs" dxfId="2" priority="461" stopIfTrue="1" operator="lessThan">
      <formula>0</formula>
    </cfRule>
  </conditionalFormatting>
  <conditionalFormatting sqref="F891">
    <cfRule type="cellIs" dxfId="2" priority="460" stopIfTrue="1" operator="lessThan">
      <formula>0</formula>
    </cfRule>
  </conditionalFormatting>
  <conditionalFormatting sqref="F892">
    <cfRule type="cellIs" dxfId="2" priority="459" stopIfTrue="1" operator="lessThan">
      <formula>0</formula>
    </cfRule>
  </conditionalFormatting>
  <conditionalFormatting sqref="F893">
    <cfRule type="cellIs" dxfId="2" priority="458" stopIfTrue="1" operator="lessThan">
      <formula>0</formula>
    </cfRule>
  </conditionalFormatting>
  <conditionalFormatting sqref="F896">
    <cfRule type="cellIs" dxfId="2" priority="456" stopIfTrue="1" operator="lessThan">
      <formula>0</formula>
    </cfRule>
  </conditionalFormatting>
  <conditionalFormatting sqref="F897">
    <cfRule type="cellIs" dxfId="2" priority="455" stopIfTrue="1" operator="lessThan">
      <formula>0</formula>
    </cfRule>
  </conditionalFormatting>
  <conditionalFormatting sqref="F898">
    <cfRule type="cellIs" dxfId="2" priority="454" stopIfTrue="1" operator="lessThan">
      <formula>0</formula>
    </cfRule>
  </conditionalFormatting>
  <conditionalFormatting sqref="F899">
    <cfRule type="cellIs" dxfId="2" priority="453" stopIfTrue="1" operator="lessThan">
      <formula>0</formula>
    </cfRule>
  </conditionalFormatting>
  <conditionalFormatting sqref="F900">
    <cfRule type="cellIs" dxfId="2" priority="452" stopIfTrue="1" operator="lessThan">
      <formula>0</formula>
    </cfRule>
  </conditionalFormatting>
  <conditionalFormatting sqref="F901">
    <cfRule type="cellIs" dxfId="2" priority="451" stopIfTrue="1" operator="lessThan">
      <formula>0</formula>
    </cfRule>
  </conditionalFormatting>
  <conditionalFormatting sqref="F902">
    <cfRule type="cellIs" dxfId="2" priority="450" stopIfTrue="1" operator="lessThan">
      <formula>0</formula>
    </cfRule>
  </conditionalFormatting>
  <conditionalFormatting sqref="F903">
    <cfRule type="cellIs" dxfId="2" priority="449" stopIfTrue="1" operator="lessThan">
      <formula>0</formula>
    </cfRule>
  </conditionalFormatting>
  <conditionalFormatting sqref="F904">
    <cfRule type="cellIs" dxfId="2" priority="448" stopIfTrue="1" operator="lessThan">
      <formula>0</formula>
    </cfRule>
  </conditionalFormatting>
  <conditionalFormatting sqref="F905">
    <cfRule type="cellIs" dxfId="2" priority="447" stopIfTrue="1" operator="lessThan">
      <formula>0</formula>
    </cfRule>
  </conditionalFormatting>
  <conditionalFormatting sqref="F906">
    <cfRule type="cellIs" dxfId="2" priority="446" stopIfTrue="1" operator="lessThan">
      <formula>0</formula>
    </cfRule>
  </conditionalFormatting>
  <conditionalFormatting sqref="F907">
    <cfRule type="cellIs" dxfId="2" priority="445" stopIfTrue="1" operator="lessThan">
      <formula>0</formula>
    </cfRule>
  </conditionalFormatting>
  <conditionalFormatting sqref="F908">
    <cfRule type="cellIs" dxfId="2" priority="444" stopIfTrue="1" operator="lessThan">
      <formula>0</formula>
    </cfRule>
  </conditionalFormatting>
  <conditionalFormatting sqref="F909">
    <cfRule type="cellIs" dxfId="2" priority="443" stopIfTrue="1" operator="lessThan">
      <formula>0</formula>
    </cfRule>
  </conditionalFormatting>
  <conditionalFormatting sqref="F910">
    <cfRule type="cellIs" dxfId="2" priority="442" stopIfTrue="1" operator="lessThan">
      <formula>0</formula>
    </cfRule>
  </conditionalFormatting>
  <conditionalFormatting sqref="F911">
    <cfRule type="cellIs" dxfId="2" priority="441" stopIfTrue="1" operator="lessThan">
      <formula>0</formula>
    </cfRule>
  </conditionalFormatting>
  <conditionalFormatting sqref="F912">
    <cfRule type="cellIs" dxfId="2" priority="440" stopIfTrue="1" operator="lessThan">
      <formula>0</formula>
    </cfRule>
  </conditionalFormatting>
  <conditionalFormatting sqref="F913">
    <cfRule type="cellIs" dxfId="2" priority="439" stopIfTrue="1" operator="lessThan">
      <formula>0</formula>
    </cfRule>
  </conditionalFormatting>
  <conditionalFormatting sqref="F914">
    <cfRule type="cellIs" dxfId="2" priority="438" stopIfTrue="1" operator="lessThan">
      <formula>0</formula>
    </cfRule>
  </conditionalFormatting>
  <conditionalFormatting sqref="F915">
    <cfRule type="cellIs" dxfId="2" priority="437" stopIfTrue="1" operator="lessThan">
      <formula>0</formula>
    </cfRule>
  </conditionalFormatting>
  <conditionalFormatting sqref="F916">
    <cfRule type="cellIs" dxfId="2" priority="436" stopIfTrue="1" operator="lessThan">
      <formula>0</formula>
    </cfRule>
  </conditionalFormatting>
  <conditionalFormatting sqref="F917">
    <cfRule type="cellIs" dxfId="2" priority="435" stopIfTrue="1" operator="lessThan">
      <formula>0</formula>
    </cfRule>
  </conditionalFormatting>
  <conditionalFormatting sqref="F918">
    <cfRule type="cellIs" dxfId="2" priority="434" stopIfTrue="1" operator="lessThan">
      <formula>0</formula>
    </cfRule>
  </conditionalFormatting>
  <conditionalFormatting sqref="F919">
    <cfRule type="cellIs" dxfId="2" priority="433" stopIfTrue="1" operator="lessThan">
      <formula>0</formula>
    </cfRule>
  </conditionalFormatting>
  <conditionalFormatting sqref="F920">
    <cfRule type="cellIs" dxfId="2" priority="432" stopIfTrue="1" operator="lessThan">
      <formula>0</formula>
    </cfRule>
  </conditionalFormatting>
  <conditionalFormatting sqref="F921">
    <cfRule type="cellIs" dxfId="2" priority="431" stopIfTrue="1" operator="lessThan">
      <formula>0</formula>
    </cfRule>
  </conditionalFormatting>
  <conditionalFormatting sqref="F922">
    <cfRule type="cellIs" dxfId="2" priority="430" stopIfTrue="1" operator="lessThan">
      <formula>0</formula>
    </cfRule>
  </conditionalFormatting>
  <conditionalFormatting sqref="F923">
    <cfRule type="cellIs" dxfId="2" priority="429" stopIfTrue="1" operator="lessThan">
      <formula>0</formula>
    </cfRule>
  </conditionalFormatting>
  <conditionalFormatting sqref="F924">
    <cfRule type="cellIs" dxfId="2" priority="428" stopIfTrue="1" operator="lessThan">
      <formula>0</formula>
    </cfRule>
  </conditionalFormatting>
  <conditionalFormatting sqref="F925">
    <cfRule type="cellIs" dxfId="2" priority="427" stopIfTrue="1" operator="lessThan">
      <formula>0</formula>
    </cfRule>
  </conditionalFormatting>
  <conditionalFormatting sqref="F926">
    <cfRule type="cellIs" dxfId="2" priority="426" stopIfTrue="1" operator="lessThan">
      <formula>0</formula>
    </cfRule>
  </conditionalFormatting>
  <conditionalFormatting sqref="F927">
    <cfRule type="cellIs" dxfId="2" priority="425" stopIfTrue="1" operator="lessThan">
      <formula>0</formula>
    </cfRule>
  </conditionalFormatting>
  <conditionalFormatting sqref="F928">
    <cfRule type="cellIs" dxfId="2" priority="424" stopIfTrue="1" operator="lessThan">
      <formula>0</formula>
    </cfRule>
  </conditionalFormatting>
  <conditionalFormatting sqref="F929">
    <cfRule type="cellIs" dxfId="2" priority="423" stopIfTrue="1" operator="lessThan">
      <formula>0</formula>
    </cfRule>
  </conditionalFormatting>
  <conditionalFormatting sqref="F930">
    <cfRule type="cellIs" dxfId="2" priority="422" stopIfTrue="1" operator="lessThan">
      <formula>0</formula>
    </cfRule>
  </conditionalFormatting>
  <conditionalFormatting sqref="F931">
    <cfRule type="cellIs" dxfId="2" priority="421" stopIfTrue="1" operator="lessThan">
      <formula>0</formula>
    </cfRule>
  </conditionalFormatting>
  <conditionalFormatting sqref="F932">
    <cfRule type="cellIs" dxfId="2" priority="420" stopIfTrue="1" operator="lessThan">
      <formula>0</formula>
    </cfRule>
  </conditionalFormatting>
  <conditionalFormatting sqref="F933">
    <cfRule type="cellIs" dxfId="2" priority="419" stopIfTrue="1" operator="lessThan">
      <formula>0</formula>
    </cfRule>
  </conditionalFormatting>
  <conditionalFormatting sqref="F934">
    <cfRule type="cellIs" dxfId="2" priority="418" stopIfTrue="1" operator="lessThan">
      <formula>0</formula>
    </cfRule>
  </conditionalFormatting>
  <conditionalFormatting sqref="F935">
    <cfRule type="cellIs" dxfId="2" priority="417" stopIfTrue="1" operator="lessThan">
      <formula>0</formula>
    </cfRule>
  </conditionalFormatting>
  <conditionalFormatting sqref="F936">
    <cfRule type="cellIs" dxfId="2" priority="416" stopIfTrue="1" operator="lessThan">
      <formula>0</formula>
    </cfRule>
  </conditionalFormatting>
  <conditionalFormatting sqref="F937">
    <cfRule type="cellIs" dxfId="2" priority="415" stopIfTrue="1" operator="lessThan">
      <formula>0</formula>
    </cfRule>
  </conditionalFormatting>
  <conditionalFormatting sqref="F938">
    <cfRule type="cellIs" dxfId="2" priority="414" stopIfTrue="1" operator="lessThan">
      <formula>0</formula>
    </cfRule>
  </conditionalFormatting>
  <conditionalFormatting sqref="F939">
    <cfRule type="cellIs" dxfId="2" priority="413" stopIfTrue="1" operator="lessThan">
      <formula>0</formula>
    </cfRule>
  </conditionalFormatting>
  <conditionalFormatting sqref="F940">
    <cfRule type="cellIs" dxfId="2" priority="412" stopIfTrue="1" operator="lessThan">
      <formula>0</formula>
    </cfRule>
  </conditionalFormatting>
  <conditionalFormatting sqref="F941">
    <cfRule type="cellIs" dxfId="2" priority="411" stopIfTrue="1" operator="lessThan">
      <formula>0</formula>
    </cfRule>
  </conditionalFormatting>
  <conditionalFormatting sqref="F942">
    <cfRule type="cellIs" dxfId="2" priority="410" stopIfTrue="1" operator="lessThan">
      <formula>0</formula>
    </cfRule>
  </conditionalFormatting>
  <conditionalFormatting sqref="F943">
    <cfRule type="cellIs" dxfId="2" priority="409" stopIfTrue="1" operator="lessThan">
      <formula>0</formula>
    </cfRule>
  </conditionalFormatting>
  <conditionalFormatting sqref="F944">
    <cfRule type="cellIs" dxfId="2" priority="408" stopIfTrue="1" operator="lessThan">
      <formula>0</formula>
    </cfRule>
  </conditionalFormatting>
  <conditionalFormatting sqref="F945">
    <cfRule type="cellIs" dxfId="2" priority="407" stopIfTrue="1" operator="lessThan">
      <formula>0</formula>
    </cfRule>
  </conditionalFormatting>
  <conditionalFormatting sqref="F946">
    <cfRule type="cellIs" dxfId="2" priority="406" stopIfTrue="1" operator="lessThan">
      <formula>0</formula>
    </cfRule>
  </conditionalFormatting>
  <conditionalFormatting sqref="F947">
    <cfRule type="cellIs" dxfId="2" priority="405" stopIfTrue="1" operator="lessThan">
      <formula>0</formula>
    </cfRule>
  </conditionalFormatting>
  <conditionalFormatting sqref="F948">
    <cfRule type="cellIs" dxfId="2" priority="404" stopIfTrue="1" operator="lessThan">
      <formula>0</formula>
    </cfRule>
  </conditionalFormatting>
  <conditionalFormatting sqref="F949">
    <cfRule type="cellIs" dxfId="2" priority="403" stopIfTrue="1" operator="lessThan">
      <formula>0</formula>
    </cfRule>
  </conditionalFormatting>
  <conditionalFormatting sqref="F950">
    <cfRule type="cellIs" dxfId="2" priority="402" stopIfTrue="1" operator="lessThan">
      <formula>0</formula>
    </cfRule>
  </conditionalFormatting>
  <conditionalFormatting sqref="F951">
    <cfRule type="cellIs" dxfId="2" priority="401" stopIfTrue="1" operator="lessThan">
      <formula>0</formula>
    </cfRule>
  </conditionalFormatting>
  <conditionalFormatting sqref="F952">
    <cfRule type="cellIs" dxfId="2" priority="400" stopIfTrue="1" operator="lessThan">
      <formula>0</formula>
    </cfRule>
  </conditionalFormatting>
  <conditionalFormatting sqref="F953">
    <cfRule type="cellIs" dxfId="2" priority="399" stopIfTrue="1" operator="lessThan">
      <formula>0</formula>
    </cfRule>
  </conditionalFormatting>
  <conditionalFormatting sqref="F954">
    <cfRule type="cellIs" dxfId="2" priority="398" stopIfTrue="1" operator="lessThan">
      <formula>0</formula>
    </cfRule>
  </conditionalFormatting>
  <conditionalFormatting sqref="F955">
    <cfRule type="cellIs" dxfId="2" priority="397" stopIfTrue="1" operator="lessThan">
      <formula>0</formula>
    </cfRule>
  </conditionalFormatting>
  <conditionalFormatting sqref="F956">
    <cfRule type="cellIs" dxfId="2" priority="394" stopIfTrue="1" operator="lessThan">
      <formula>0</formula>
    </cfRule>
  </conditionalFormatting>
  <conditionalFormatting sqref="F957">
    <cfRule type="cellIs" dxfId="2" priority="393" stopIfTrue="1" operator="lessThan">
      <formula>0</formula>
    </cfRule>
  </conditionalFormatting>
  <conditionalFormatting sqref="F958">
    <cfRule type="cellIs" dxfId="2" priority="392" stopIfTrue="1" operator="lessThan">
      <formula>0</formula>
    </cfRule>
  </conditionalFormatting>
  <conditionalFormatting sqref="F959">
    <cfRule type="cellIs" dxfId="2" priority="391" stopIfTrue="1" operator="lessThan">
      <formula>0</formula>
    </cfRule>
  </conditionalFormatting>
  <conditionalFormatting sqref="F960">
    <cfRule type="cellIs" dxfId="2" priority="390" stopIfTrue="1" operator="lessThan">
      <formula>0</formula>
    </cfRule>
  </conditionalFormatting>
  <conditionalFormatting sqref="F961">
    <cfRule type="cellIs" dxfId="2" priority="389" stopIfTrue="1" operator="lessThan">
      <formula>0</formula>
    </cfRule>
  </conditionalFormatting>
  <conditionalFormatting sqref="F962">
    <cfRule type="cellIs" dxfId="2" priority="388" stopIfTrue="1" operator="lessThan">
      <formula>0</formula>
    </cfRule>
  </conditionalFormatting>
  <conditionalFormatting sqref="F963">
    <cfRule type="cellIs" dxfId="2" priority="387" stopIfTrue="1" operator="lessThan">
      <formula>0</formula>
    </cfRule>
  </conditionalFormatting>
  <conditionalFormatting sqref="F964">
    <cfRule type="cellIs" dxfId="2" priority="386" stopIfTrue="1" operator="lessThan">
      <formula>0</formula>
    </cfRule>
  </conditionalFormatting>
  <conditionalFormatting sqref="F965">
    <cfRule type="cellIs" dxfId="2" priority="385" stopIfTrue="1" operator="lessThan">
      <formula>0</formula>
    </cfRule>
  </conditionalFormatting>
  <conditionalFormatting sqref="F966">
    <cfRule type="cellIs" dxfId="2" priority="384" stopIfTrue="1" operator="lessThan">
      <formula>0</formula>
    </cfRule>
  </conditionalFormatting>
  <conditionalFormatting sqref="F967">
    <cfRule type="cellIs" dxfId="2" priority="383" stopIfTrue="1" operator="lessThan">
      <formula>0</formula>
    </cfRule>
  </conditionalFormatting>
  <conditionalFormatting sqref="F968">
    <cfRule type="cellIs" dxfId="2" priority="382" stopIfTrue="1" operator="lessThan">
      <formula>0</formula>
    </cfRule>
  </conditionalFormatting>
  <conditionalFormatting sqref="F969">
    <cfRule type="cellIs" dxfId="2" priority="381" stopIfTrue="1" operator="lessThan">
      <formula>0</formula>
    </cfRule>
  </conditionalFormatting>
  <conditionalFormatting sqref="F970">
    <cfRule type="cellIs" dxfId="2" priority="380" stopIfTrue="1" operator="lessThan">
      <formula>0</formula>
    </cfRule>
  </conditionalFormatting>
  <conditionalFormatting sqref="F971">
    <cfRule type="cellIs" dxfId="2" priority="379" stopIfTrue="1" operator="lessThan">
      <formula>0</formula>
    </cfRule>
  </conditionalFormatting>
  <conditionalFormatting sqref="F972">
    <cfRule type="cellIs" dxfId="2" priority="378" stopIfTrue="1" operator="lessThan">
      <formula>0</formula>
    </cfRule>
  </conditionalFormatting>
  <conditionalFormatting sqref="F973">
    <cfRule type="cellIs" dxfId="2" priority="377" stopIfTrue="1" operator="lessThan">
      <formula>0</formula>
    </cfRule>
  </conditionalFormatting>
  <conditionalFormatting sqref="F974">
    <cfRule type="cellIs" dxfId="2" priority="376" stopIfTrue="1" operator="lessThan">
      <formula>0</formula>
    </cfRule>
  </conditionalFormatting>
  <conditionalFormatting sqref="F975">
    <cfRule type="cellIs" dxfId="2" priority="375" stopIfTrue="1" operator="lessThan">
      <formula>0</formula>
    </cfRule>
  </conditionalFormatting>
  <conditionalFormatting sqref="F976">
    <cfRule type="cellIs" dxfId="2" priority="374" stopIfTrue="1" operator="lessThan">
      <formula>0</formula>
    </cfRule>
  </conditionalFormatting>
  <conditionalFormatting sqref="F977">
    <cfRule type="cellIs" dxfId="2" priority="373" stopIfTrue="1" operator="lessThan">
      <formula>0</formula>
    </cfRule>
  </conditionalFormatting>
  <conditionalFormatting sqref="F978">
    <cfRule type="cellIs" dxfId="2" priority="372" stopIfTrue="1" operator="lessThan">
      <formula>0</formula>
    </cfRule>
  </conditionalFormatting>
  <conditionalFormatting sqref="F979">
    <cfRule type="cellIs" dxfId="2" priority="371" stopIfTrue="1" operator="lessThan">
      <formula>0</formula>
    </cfRule>
  </conditionalFormatting>
  <conditionalFormatting sqref="F980">
    <cfRule type="cellIs" dxfId="2" priority="370" stopIfTrue="1" operator="lessThan">
      <formula>0</formula>
    </cfRule>
  </conditionalFormatting>
  <conditionalFormatting sqref="F981">
    <cfRule type="cellIs" dxfId="2" priority="369" stopIfTrue="1" operator="lessThan">
      <formula>0</formula>
    </cfRule>
  </conditionalFormatting>
  <conditionalFormatting sqref="F982">
    <cfRule type="cellIs" dxfId="2" priority="368" stopIfTrue="1" operator="lessThan">
      <formula>0</formula>
    </cfRule>
  </conditionalFormatting>
  <conditionalFormatting sqref="F983">
    <cfRule type="cellIs" dxfId="2" priority="367" stopIfTrue="1" operator="lessThan">
      <formula>0</formula>
    </cfRule>
  </conditionalFormatting>
  <conditionalFormatting sqref="F984">
    <cfRule type="cellIs" dxfId="2" priority="366" stopIfTrue="1" operator="lessThan">
      <formula>0</formula>
    </cfRule>
  </conditionalFormatting>
  <conditionalFormatting sqref="F985">
    <cfRule type="cellIs" dxfId="2" priority="365" stopIfTrue="1" operator="lessThan">
      <formula>0</formula>
    </cfRule>
  </conditionalFormatting>
  <conditionalFormatting sqref="F986">
    <cfRule type="cellIs" dxfId="2" priority="364" stopIfTrue="1" operator="lessThan">
      <formula>0</formula>
    </cfRule>
  </conditionalFormatting>
  <conditionalFormatting sqref="F987">
    <cfRule type="cellIs" dxfId="2" priority="363" stopIfTrue="1" operator="lessThan">
      <formula>0</formula>
    </cfRule>
  </conditionalFormatting>
  <conditionalFormatting sqref="F988">
    <cfRule type="cellIs" dxfId="2" priority="362" stopIfTrue="1" operator="lessThan">
      <formula>0</formula>
    </cfRule>
  </conditionalFormatting>
  <conditionalFormatting sqref="F989">
    <cfRule type="cellIs" dxfId="2" priority="361" stopIfTrue="1" operator="lessThan">
      <formula>0</formula>
    </cfRule>
  </conditionalFormatting>
  <conditionalFormatting sqref="F990">
    <cfRule type="cellIs" dxfId="2" priority="360" stopIfTrue="1" operator="lessThan">
      <formula>0</formula>
    </cfRule>
  </conditionalFormatting>
  <conditionalFormatting sqref="F991">
    <cfRule type="cellIs" dxfId="2" priority="359" stopIfTrue="1" operator="lessThan">
      <formula>0</formula>
    </cfRule>
  </conditionalFormatting>
  <conditionalFormatting sqref="F992">
    <cfRule type="cellIs" dxfId="2" priority="358" stopIfTrue="1" operator="lessThan">
      <formula>0</formula>
    </cfRule>
  </conditionalFormatting>
  <conditionalFormatting sqref="F993">
    <cfRule type="cellIs" dxfId="2" priority="357" stopIfTrue="1" operator="lessThan">
      <formula>0</formula>
    </cfRule>
  </conditionalFormatting>
  <conditionalFormatting sqref="F994">
    <cfRule type="cellIs" dxfId="2" priority="356" stopIfTrue="1" operator="lessThan">
      <formula>0</formula>
    </cfRule>
  </conditionalFormatting>
  <conditionalFormatting sqref="F995">
    <cfRule type="cellIs" dxfId="2" priority="355" stopIfTrue="1" operator="lessThan">
      <formula>0</formula>
    </cfRule>
  </conditionalFormatting>
  <conditionalFormatting sqref="F996">
    <cfRule type="cellIs" dxfId="2" priority="354" stopIfTrue="1" operator="lessThan">
      <formula>0</formula>
    </cfRule>
  </conditionalFormatting>
  <conditionalFormatting sqref="F997">
    <cfRule type="cellIs" dxfId="2" priority="353" stopIfTrue="1" operator="lessThan">
      <formula>0</formula>
    </cfRule>
  </conditionalFormatting>
  <conditionalFormatting sqref="F998">
    <cfRule type="cellIs" dxfId="2" priority="352" stopIfTrue="1" operator="lessThan">
      <formula>0</formula>
    </cfRule>
  </conditionalFormatting>
  <conditionalFormatting sqref="F999">
    <cfRule type="cellIs" dxfId="2" priority="351" stopIfTrue="1" operator="lessThan">
      <formula>0</formula>
    </cfRule>
  </conditionalFormatting>
  <conditionalFormatting sqref="F1000">
    <cfRule type="cellIs" dxfId="2" priority="350" stopIfTrue="1" operator="lessThan">
      <formula>0</formula>
    </cfRule>
  </conditionalFormatting>
  <conditionalFormatting sqref="F1001">
    <cfRule type="cellIs" dxfId="2" priority="349" stopIfTrue="1" operator="lessThan">
      <formula>0</formula>
    </cfRule>
  </conditionalFormatting>
  <conditionalFormatting sqref="F1002">
    <cfRule type="cellIs" dxfId="2" priority="348" stopIfTrue="1" operator="lessThan">
      <formula>0</formula>
    </cfRule>
  </conditionalFormatting>
  <conditionalFormatting sqref="F1003">
    <cfRule type="cellIs" dxfId="2" priority="347" stopIfTrue="1" operator="lessThan">
      <formula>0</formula>
    </cfRule>
  </conditionalFormatting>
  <conditionalFormatting sqref="F1004">
    <cfRule type="cellIs" dxfId="2" priority="346" stopIfTrue="1" operator="lessThan">
      <formula>0</formula>
    </cfRule>
  </conditionalFormatting>
  <conditionalFormatting sqref="F1005">
    <cfRule type="cellIs" dxfId="2" priority="345" stopIfTrue="1" operator="lessThan">
      <formula>0</formula>
    </cfRule>
  </conditionalFormatting>
  <conditionalFormatting sqref="F1006">
    <cfRule type="cellIs" dxfId="2" priority="344" stopIfTrue="1" operator="lessThan">
      <formula>0</formula>
    </cfRule>
  </conditionalFormatting>
  <conditionalFormatting sqref="F1007">
    <cfRule type="cellIs" dxfId="2" priority="343" stopIfTrue="1" operator="lessThan">
      <formula>0</formula>
    </cfRule>
  </conditionalFormatting>
  <conditionalFormatting sqref="F1008">
    <cfRule type="cellIs" dxfId="2" priority="342" stopIfTrue="1" operator="lessThan">
      <formula>0</formula>
    </cfRule>
  </conditionalFormatting>
  <conditionalFormatting sqref="F1009">
    <cfRule type="cellIs" dxfId="2" priority="341" stopIfTrue="1" operator="lessThan">
      <formula>0</formula>
    </cfRule>
  </conditionalFormatting>
  <conditionalFormatting sqref="F1010">
    <cfRule type="cellIs" dxfId="2" priority="340" stopIfTrue="1" operator="lessThan">
      <formula>0</formula>
    </cfRule>
  </conditionalFormatting>
  <conditionalFormatting sqref="F1011">
    <cfRule type="cellIs" dxfId="2" priority="339" stopIfTrue="1" operator="lessThan">
      <formula>0</formula>
    </cfRule>
  </conditionalFormatting>
  <conditionalFormatting sqref="F1012">
    <cfRule type="cellIs" dxfId="2" priority="338" stopIfTrue="1" operator="lessThan">
      <formula>0</formula>
    </cfRule>
  </conditionalFormatting>
  <conditionalFormatting sqref="F1013">
    <cfRule type="cellIs" dxfId="2" priority="337" stopIfTrue="1" operator="lessThan">
      <formula>0</formula>
    </cfRule>
  </conditionalFormatting>
  <conditionalFormatting sqref="F1014">
    <cfRule type="cellIs" dxfId="2" priority="336" stopIfTrue="1" operator="lessThan">
      <formula>0</formula>
    </cfRule>
  </conditionalFormatting>
  <conditionalFormatting sqref="F1015">
    <cfRule type="cellIs" dxfId="2" priority="335" stopIfTrue="1" operator="lessThan">
      <formula>0</formula>
    </cfRule>
  </conditionalFormatting>
  <conditionalFormatting sqref="F1016">
    <cfRule type="cellIs" dxfId="2" priority="334" stopIfTrue="1" operator="lessThan">
      <formula>0</formula>
    </cfRule>
  </conditionalFormatting>
  <conditionalFormatting sqref="F1017">
    <cfRule type="cellIs" dxfId="2" priority="333" stopIfTrue="1" operator="lessThan">
      <formula>0</formula>
    </cfRule>
  </conditionalFormatting>
  <conditionalFormatting sqref="F1018">
    <cfRule type="cellIs" dxfId="2" priority="332" stopIfTrue="1" operator="lessThan">
      <formula>0</formula>
    </cfRule>
  </conditionalFormatting>
  <conditionalFormatting sqref="F1019">
    <cfRule type="cellIs" dxfId="2" priority="331" stopIfTrue="1" operator="lessThan">
      <formula>0</formula>
    </cfRule>
  </conditionalFormatting>
  <conditionalFormatting sqref="F1020">
    <cfRule type="cellIs" dxfId="2" priority="329" stopIfTrue="1" operator="lessThan">
      <formula>0</formula>
    </cfRule>
  </conditionalFormatting>
  <conditionalFormatting sqref="F1021">
    <cfRule type="cellIs" dxfId="2" priority="328" stopIfTrue="1" operator="lessThan">
      <formula>0</formula>
    </cfRule>
  </conditionalFormatting>
  <conditionalFormatting sqref="F1022">
    <cfRule type="cellIs" dxfId="2" priority="327" stopIfTrue="1" operator="lessThan">
      <formula>0</formula>
    </cfRule>
  </conditionalFormatting>
  <conditionalFormatting sqref="F1023">
    <cfRule type="cellIs" dxfId="2" priority="326" stopIfTrue="1" operator="lessThan">
      <formula>0</formula>
    </cfRule>
  </conditionalFormatting>
  <conditionalFormatting sqref="F1024">
    <cfRule type="cellIs" dxfId="2" priority="325" stopIfTrue="1" operator="lessThan">
      <formula>0</formula>
    </cfRule>
  </conditionalFormatting>
  <conditionalFormatting sqref="F1025">
    <cfRule type="cellIs" dxfId="2" priority="324" stopIfTrue="1" operator="lessThan">
      <formula>0</formula>
    </cfRule>
  </conditionalFormatting>
  <conditionalFormatting sqref="F1026">
    <cfRule type="cellIs" dxfId="2" priority="323" stopIfTrue="1" operator="lessThan">
      <formula>0</formula>
    </cfRule>
  </conditionalFormatting>
  <conditionalFormatting sqref="F1027">
    <cfRule type="cellIs" dxfId="2" priority="322" stopIfTrue="1" operator="lessThan">
      <formula>0</formula>
    </cfRule>
  </conditionalFormatting>
  <conditionalFormatting sqref="F1028">
    <cfRule type="cellIs" dxfId="2" priority="321" stopIfTrue="1" operator="lessThan">
      <formula>0</formula>
    </cfRule>
  </conditionalFormatting>
  <conditionalFormatting sqref="F1029">
    <cfRule type="cellIs" dxfId="2" priority="320" stopIfTrue="1" operator="lessThan">
      <formula>0</formula>
    </cfRule>
  </conditionalFormatting>
  <conditionalFormatting sqref="F1030">
    <cfRule type="cellIs" dxfId="2" priority="319" stopIfTrue="1" operator="lessThan">
      <formula>0</formula>
    </cfRule>
  </conditionalFormatting>
  <conditionalFormatting sqref="F1031">
    <cfRule type="cellIs" dxfId="2" priority="318" stopIfTrue="1" operator="lessThan">
      <formula>0</formula>
    </cfRule>
  </conditionalFormatting>
  <conditionalFormatting sqref="F1032">
    <cfRule type="cellIs" dxfId="2" priority="317" stopIfTrue="1" operator="lessThan">
      <formula>0</formula>
    </cfRule>
  </conditionalFormatting>
  <conditionalFormatting sqref="F1033">
    <cfRule type="cellIs" dxfId="2" priority="316" stopIfTrue="1" operator="lessThan">
      <formula>0</formula>
    </cfRule>
  </conditionalFormatting>
  <conditionalFormatting sqref="F1034">
    <cfRule type="cellIs" dxfId="2" priority="315" stopIfTrue="1" operator="lessThan">
      <formula>0</formula>
    </cfRule>
  </conditionalFormatting>
  <conditionalFormatting sqref="F1035">
    <cfRule type="cellIs" dxfId="2" priority="314" stopIfTrue="1" operator="lessThan">
      <formula>0</formula>
    </cfRule>
  </conditionalFormatting>
  <conditionalFormatting sqref="F1036">
    <cfRule type="cellIs" dxfId="2" priority="313" stopIfTrue="1" operator="lessThan">
      <formula>0</formula>
    </cfRule>
  </conditionalFormatting>
  <conditionalFormatting sqref="F1037">
    <cfRule type="cellIs" dxfId="2" priority="312" stopIfTrue="1" operator="lessThan">
      <formula>0</formula>
    </cfRule>
  </conditionalFormatting>
  <conditionalFormatting sqref="F1038">
    <cfRule type="cellIs" dxfId="2" priority="311" stopIfTrue="1" operator="lessThan">
      <formula>0</formula>
    </cfRule>
  </conditionalFormatting>
  <conditionalFormatting sqref="F1039">
    <cfRule type="cellIs" dxfId="2" priority="310" stopIfTrue="1" operator="lessThan">
      <formula>0</formula>
    </cfRule>
  </conditionalFormatting>
  <conditionalFormatting sqref="F1040">
    <cfRule type="cellIs" dxfId="2" priority="309" stopIfTrue="1" operator="lessThan">
      <formula>0</formula>
    </cfRule>
  </conditionalFormatting>
  <conditionalFormatting sqref="F1041">
    <cfRule type="cellIs" dxfId="2" priority="308" stopIfTrue="1" operator="lessThan">
      <formula>0</formula>
    </cfRule>
  </conditionalFormatting>
  <conditionalFormatting sqref="F1042">
    <cfRule type="cellIs" dxfId="2" priority="307" stopIfTrue="1" operator="lessThan">
      <formula>0</formula>
    </cfRule>
  </conditionalFormatting>
  <conditionalFormatting sqref="F1043">
    <cfRule type="cellIs" dxfId="2" priority="306" stopIfTrue="1" operator="lessThan">
      <formula>0</formula>
    </cfRule>
  </conditionalFormatting>
  <conditionalFormatting sqref="F1044">
    <cfRule type="cellIs" dxfId="2" priority="305" stopIfTrue="1" operator="lessThan">
      <formula>0</formula>
    </cfRule>
  </conditionalFormatting>
  <conditionalFormatting sqref="F1045">
    <cfRule type="cellIs" dxfId="2" priority="304" stopIfTrue="1" operator="lessThan">
      <formula>0</formula>
    </cfRule>
  </conditionalFormatting>
  <conditionalFormatting sqref="F1046">
    <cfRule type="cellIs" dxfId="2" priority="303" stopIfTrue="1" operator="lessThan">
      <formula>0</formula>
    </cfRule>
  </conditionalFormatting>
  <conditionalFormatting sqref="F1047">
    <cfRule type="cellIs" dxfId="2" priority="302" stopIfTrue="1" operator="lessThan">
      <formula>0</formula>
    </cfRule>
  </conditionalFormatting>
  <conditionalFormatting sqref="F1048">
    <cfRule type="cellIs" dxfId="2" priority="301" stopIfTrue="1" operator="lessThan">
      <formula>0</formula>
    </cfRule>
  </conditionalFormatting>
  <conditionalFormatting sqref="F1049">
    <cfRule type="cellIs" dxfId="2" priority="300" stopIfTrue="1" operator="lessThan">
      <formula>0</formula>
    </cfRule>
  </conditionalFormatting>
  <conditionalFormatting sqref="F1050">
    <cfRule type="cellIs" dxfId="2" priority="299" stopIfTrue="1" operator="lessThan">
      <formula>0</formula>
    </cfRule>
  </conditionalFormatting>
  <conditionalFormatting sqref="F1051">
    <cfRule type="cellIs" dxfId="2" priority="298" stopIfTrue="1" operator="lessThan">
      <formula>0</formula>
    </cfRule>
  </conditionalFormatting>
  <conditionalFormatting sqref="F1052">
    <cfRule type="cellIs" dxfId="2" priority="297" stopIfTrue="1" operator="lessThan">
      <formula>0</formula>
    </cfRule>
  </conditionalFormatting>
  <conditionalFormatting sqref="F1053">
    <cfRule type="cellIs" dxfId="2" priority="296" stopIfTrue="1" operator="lessThan">
      <formula>0</formula>
    </cfRule>
  </conditionalFormatting>
  <conditionalFormatting sqref="F1054">
    <cfRule type="cellIs" dxfId="2" priority="295" stopIfTrue="1" operator="lessThan">
      <formula>0</formula>
    </cfRule>
  </conditionalFormatting>
  <conditionalFormatting sqref="F1055">
    <cfRule type="cellIs" dxfId="2" priority="294" stopIfTrue="1" operator="lessThan">
      <formula>0</formula>
    </cfRule>
  </conditionalFormatting>
  <conditionalFormatting sqref="F1056">
    <cfRule type="cellIs" dxfId="2" priority="293" stopIfTrue="1" operator="lessThan">
      <formula>0</formula>
    </cfRule>
  </conditionalFormatting>
  <conditionalFormatting sqref="F1057">
    <cfRule type="cellIs" dxfId="2" priority="292" stopIfTrue="1" operator="lessThan">
      <formula>0</formula>
    </cfRule>
  </conditionalFormatting>
  <conditionalFormatting sqref="F1058">
    <cfRule type="cellIs" dxfId="2" priority="291" stopIfTrue="1" operator="lessThan">
      <formula>0</formula>
    </cfRule>
  </conditionalFormatting>
  <conditionalFormatting sqref="F1059">
    <cfRule type="cellIs" dxfId="2" priority="290" stopIfTrue="1" operator="lessThan">
      <formula>0</formula>
    </cfRule>
  </conditionalFormatting>
  <conditionalFormatting sqref="F1060">
    <cfRule type="cellIs" dxfId="2" priority="289" stopIfTrue="1" operator="lessThan">
      <formula>0</formula>
    </cfRule>
  </conditionalFormatting>
  <conditionalFormatting sqref="F1061">
    <cfRule type="cellIs" dxfId="2" priority="288" stopIfTrue="1" operator="lessThan">
      <formula>0</formula>
    </cfRule>
  </conditionalFormatting>
  <conditionalFormatting sqref="F1062">
    <cfRule type="cellIs" dxfId="2" priority="287" stopIfTrue="1" operator="lessThan">
      <formula>0</formula>
    </cfRule>
  </conditionalFormatting>
  <conditionalFormatting sqref="F1063">
    <cfRule type="cellIs" dxfId="2" priority="286" stopIfTrue="1" operator="lessThan">
      <formula>0</formula>
    </cfRule>
  </conditionalFormatting>
  <conditionalFormatting sqref="F1064">
    <cfRule type="cellIs" dxfId="2" priority="285" stopIfTrue="1" operator="lessThan">
      <formula>0</formula>
    </cfRule>
  </conditionalFormatting>
  <conditionalFormatting sqref="F1065">
    <cfRule type="cellIs" dxfId="2" priority="284" stopIfTrue="1" operator="lessThan">
      <formula>0</formula>
    </cfRule>
  </conditionalFormatting>
  <conditionalFormatting sqref="F1066">
    <cfRule type="cellIs" dxfId="2" priority="283" stopIfTrue="1" operator="lessThan">
      <formula>0</formula>
    </cfRule>
  </conditionalFormatting>
  <conditionalFormatting sqref="F1067">
    <cfRule type="cellIs" dxfId="2" priority="282" stopIfTrue="1" operator="lessThan">
      <formula>0</formula>
    </cfRule>
  </conditionalFormatting>
  <conditionalFormatting sqref="F1068">
    <cfRule type="cellIs" dxfId="2" priority="281" stopIfTrue="1" operator="lessThan">
      <formula>0</formula>
    </cfRule>
  </conditionalFormatting>
  <conditionalFormatting sqref="F1069">
    <cfRule type="cellIs" dxfId="2" priority="280" stopIfTrue="1" operator="lessThan">
      <formula>0</formula>
    </cfRule>
  </conditionalFormatting>
  <conditionalFormatting sqref="F1070">
    <cfRule type="cellIs" dxfId="2" priority="279" stopIfTrue="1" operator="lessThan">
      <formula>0</formula>
    </cfRule>
  </conditionalFormatting>
  <conditionalFormatting sqref="F1071">
    <cfRule type="cellIs" dxfId="2" priority="278" stopIfTrue="1" operator="lessThan">
      <formula>0</formula>
    </cfRule>
  </conditionalFormatting>
  <conditionalFormatting sqref="F1072">
    <cfRule type="cellIs" dxfId="2" priority="277" stopIfTrue="1" operator="lessThan">
      <formula>0</formula>
    </cfRule>
  </conditionalFormatting>
  <conditionalFormatting sqref="F1073">
    <cfRule type="cellIs" dxfId="2" priority="276" stopIfTrue="1" operator="lessThan">
      <formula>0</formula>
    </cfRule>
  </conditionalFormatting>
  <conditionalFormatting sqref="F1074">
    <cfRule type="cellIs" dxfId="2" priority="275" stopIfTrue="1" operator="lessThan">
      <formula>0</formula>
    </cfRule>
  </conditionalFormatting>
  <conditionalFormatting sqref="F1075">
    <cfRule type="cellIs" dxfId="2" priority="274" stopIfTrue="1" operator="lessThan">
      <formula>0</formula>
    </cfRule>
  </conditionalFormatting>
  <conditionalFormatting sqref="F1076">
    <cfRule type="cellIs" dxfId="2" priority="273" stopIfTrue="1" operator="lessThan">
      <formula>0</formula>
    </cfRule>
  </conditionalFormatting>
  <conditionalFormatting sqref="F1077">
    <cfRule type="cellIs" dxfId="2" priority="272" stopIfTrue="1" operator="lessThan">
      <formula>0</formula>
    </cfRule>
  </conditionalFormatting>
  <conditionalFormatting sqref="F1078">
    <cfRule type="cellIs" dxfId="2" priority="271" stopIfTrue="1" operator="lessThan">
      <formula>0</formula>
    </cfRule>
  </conditionalFormatting>
  <conditionalFormatting sqref="F1079">
    <cfRule type="cellIs" dxfId="2" priority="270" stopIfTrue="1" operator="lessThan">
      <formula>0</formula>
    </cfRule>
  </conditionalFormatting>
  <conditionalFormatting sqref="F1080">
    <cfRule type="cellIs" dxfId="2" priority="269" stopIfTrue="1" operator="lessThan">
      <formula>0</formula>
    </cfRule>
  </conditionalFormatting>
  <conditionalFormatting sqref="F1081">
    <cfRule type="cellIs" dxfId="2" priority="268" stopIfTrue="1" operator="lessThan">
      <formula>0</formula>
    </cfRule>
  </conditionalFormatting>
  <conditionalFormatting sqref="F1082">
    <cfRule type="cellIs" dxfId="2" priority="267" stopIfTrue="1" operator="lessThan">
      <formula>0</formula>
    </cfRule>
  </conditionalFormatting>
  <conditionalFormatting sqref="F1083">
    <cfRule type="cellIs" dxfId="2" priority="266" stopIfTrue="1" operator="lessThan">
      <formula>0</formula>
    </cfRule>
  </conditionalFormatting>
  <conditionalFormatting sqref="F1084">
    <cfRule type="cellIs" dxfId="2" priority="265" stopIfTrue="1" operator="lessThan">
      <formula>0</formula>
    </cfRule>
  </conditionalFormatting>
  <conditionalFormatting sqref="F1085">
    <cfRule type="cellIs" dxfId="2" priority="264" stopIfTrue="1" operator="lessThan">
      <formula>0</formula>
    </cfRule>
  </conditionalFormatting>
  <conditionalFormatting sqref="F1086">
    <cfRule type="cellIs" dxfId="2" priority="263" stopIfTrue="1" operator="lessThan">
      <formula>0</formula>
    </cfRule>
  </conditionalFormatting>
  <conditionalFormatting sqref="F1087">
    <cfRule type="cellIs" dxfId="2" priority="262" stopIfTrue="1" operator="lessThan">
      <formula>0</formula>
    </cfRule>
  </conditionalFormatting>
  <conditionalFormatting sqref="F1088">
    <cfRule type="cellIs" dxfId="2" priority="261" stopIfTrue="1" operator="lessThan">
      <formula>0</formula>
    </cfRule>
  </conditionalFormatting>
  <conditionalFormatting sqref="F1089">
    <cfRule type="cellIs" dxfId="2" priority="260" stopIfTrue="1" operator="lessThan">
      <formula>0</formula>
    </cfRule>
  </conditionalFormatting>
  <conditionalFormatting sqref="F1090">
    <cfRule type="cellIs" dxfId="2" priority="258" stopIfTrue="1" operator="lessThan">
      <formula>0</formula>
    </cfRule>
  </conditionalFormatting>
  <conditionalFormatting sqref="F1091">
    <cfRule type="cellIs" dxfId="2" priority="257" stopIfTrue="1" operator="lessThan">
      <formula>0</formula>
    </cfRule>
  </conditionalFormatting>
  <conditionalFormatting sqref="F1092">
    <cfRule type="cellIs" dxfId="2" priority="256" stopIfTrue="1" operator="lessThan">
      <formula>0</formula>
    </cfRule>
  </conditionalFormatting>
  <conditionalFormatting sqref="F1093">
    <cfRule type="cellIs" dxfId="2" priority="255" stopIfTrue="1" operator="lessThan">
      <formula>0</formula>
    </cfRule>
  </conditionalFormatting>
  <conditionalFormatting sqref="F1094">
    <cfRule type="cellIs" dxfId="2" priority="254" stopIfTrue="1" operator="lessThan">
      <formula>0</formula>
    </cfRule>
  </conditionalFormatting>
  <conditionalFormatting sqref="F1095">
    <cfRule type="cellIs" dxfId="2" priority="253" stopIfTrue="1" operator="lessThan">
      <formula>0</formula>
    </cfRule>
  </conditionalFormatting>
  <conditionalFormatting sqref="F1096">
    <cfRule type="cellIs" dxfId="2" priority="252" stopIfTrue="1" operator="lessThan">
      <formula>0</formula>
    </cfRule>
  </conditionalFormatting>
  <conditionalFormatting sqref="F1097">
    <cfRule type="cellIs" dxfId="2" priority="251" stopIfTrue="1" operator="lessThan">
      <formula>0</formula>
    </cfRule>
  </conditionalFormatting>
  <conditionalFormatting sqref="F1098">
    <cfRule type="cellIs" dxfId="2" priority="250" stopIfTrue="1" operator="lessThan">
      <formula>0</formula>
    </cfRule>
  </conditionalFormatting>
  <conditionalFormatting sqref="F1099">
    <cfRule type="cellIs" dxfId="2" priority="249" stopIfTrue="1" operator="lessThan">
      <formula>0</formula>
    </cfRule>
  </conditionalFormatting>
  <conditionalFormatting sqref="F1100">
    <cfRule type="cellIs" dxfId="2" priority="248" stopIfTrue="1" operator="lessThan">
      <formula>0</formula>
    </cfRule>
  </conditionalFormatting>
  <conditionalFormatting sqref="F1101">
    <cfRule type="cellIs" dxfId="2" priority="247" stopIfTrue="1" operator="lessThan">
      <formula>0</formula>
    </cfRule>
  </conditionalFormatting>
  <conditionalFormatting sqref="F1102">
    <cfRule type="cellIs" dxfId="2" priority="246" stopIfTrue="1" operator="lessThan">
      <formula>0</formula>
    </cfRule>
  </conditionalFormatting>
  <conditionalFormatting sqref="F1103">
    <cfRule type="cellIs" dxfId="2" priority="245" stopIfTrue="1" operator="lessThan">
      <formula>0</formula>
    </cfRule>
  </conditionalFormatting>
  <conditionalFormatting sqref="F1104">
    <cfRule type="cellIs" dxfId="2" priority="244" stopIfTrue="1" operator="lessThan">
      <formula>0</formula>
    </cfRule>
  </conditionalFormatting>
  <conditionalFormatting sqref="F1105">
    <cfRule type="cellIs" dxfId="2" priority="243" stopIfTrue="1" operator="lessThan">
      <formula>0</formula>
    </cfRule>
  </conditionalFormatting>
  <conditionalFormatting sqref="F1106">
    <cfRule type="cellIs" dxfId="2" priority="242" stopIfTrue="1" operator="lessThan">
      <formula>0</formula>
    </cfRule>
  </conditionalFormatting>
  <conditionalFormatting sqref="F1107">
    <cfRule type="cellIs" dxfId="2" priority="241" stopIfTrue="1" operator="lessThan">
      <formula>0</formula>
    </cfRule>
  </conditionalFormatting>
  <conditionalFormatting sqref="F1108">
    <cfRule type="cellIs" dxfId="2" priority="240" stopIfTrue="1" operator="lessThan">
      <formula>0</formula>
    </cfRule>
  </conditionalFormatting>
  <conditionalFormatting sqref="F1109">
    <cfRule type="cellIs" dxfId="2" priority="239" stopIfTrue="1" operator="lessThan">
      <formula>0</formula>
    </cfRule>
  </conditionalFormatting>
  <conditionalFormatting sqref="F1110">
    <cfRule type="cellIs" dxfId="2" priority="237" stopIfTrue="1" operator="lessThan">
      <formula>0</formula>
    </cfRule>
  </conditionalFormatting>
  <conditionalFormatting sqref="F1111">
    <cfRule type="cellIs" dxfId="2" priority="236" stopIfTrue="1" operator="lessThan">
      <formula>0</formula>
    </cfRule>
  </conditionalFormatting>
  <conditionalFormatting sqref="F1112">
    <cfRule type="cellIs" dxfId="2" priority="235" stopIfTrue="1" operator="lessThan">
      <formula>0</formula>
    </cfRule>
  </conditionalFormatting>
  <conditionalFormatting sqref="F1113">
    <cfRule type="cellIs" dxfId="2" priority="234" stopIfTrue="1" operator="lessThan">
      <formula>0</formula>
    </cfRule>
  </conditionalFormatting>
  <conditionalFormatting sqref="F1114">
    <cfRule type="cellIs" dxfId="2" priority="233" stopIfTrue="1" operator="lessThan">
      <formula>0</formula>
    </cfRule>
  </conditionalFormatting>
  <conditionalFormatting sqref="F1115">
    <cfRule type="cellIs" dxfId="2" priority="232" stopIfTrue="1" operator="lessThan">
      <formula>0</formula>
    </cfRule>
  </conditionalFormatting>
  <conditionalFormatting sqref="F1116">
    <cfRule type="cellIs" dxfId="2" priority="231" stopIfTrue="1" operator="lessThan">
      <formula>0</formula>
    </cfRule>
  </conditionalFormatting>
  <conditionalFormatting sqref="F1117">
    <cfRule type="cellIs" dxfId="2" priority="230" stopIfTrue="1" operator="lessThan">
      <formula>0</formula>
    </cfRule>
  </conditionalFormatting>
  <conditionalFormatting sqref="F1118">
    <cfRule type="cellIs" dxfId="2" priority="229" stopIfTrue="1" operator="lessThan">
      <formula>0</formula>
    </cfRule>
  </conditionalFormatting>
  <conditionalFormatting sqref="F1119">
    <cfRule type="cellIs" dxfId="2" priority="228" stopIfTrue="1" operator="lessThan">
      <formula>0</formula>
    </cfRule>
  </conditionalFormatting>
  <conditionalFormatting sqref="F1120">
    <cfRule type="cellIs" dxfId="2" priority="227" stopIfTrue="1" operator="lessThan">
      <formula>0</formula>
    </cfRule>
  </conditionalFormatting>
  <conditionalFormatting sqref="F1121">
    <cfRule type="cellIs" dxfId="2" priority="226" stopIfTrue="1" operator="lessThan">
      <formula>0</formula>
    </cfRule>
  </conditionalFormatting>
  <conditionalFormatting sqref="F1122">
    <cfRule type="cellIs" dxfId="2" priority="225" stopIfTrue="1" operator="lessThan">
      <formula>0</formula>
    </cfRule>
  </conditionalFormatting>
  <conditionalFormatting sqref="F1123">
    <cfRule type="cellIs" dxfId="2" priority="224" stopIfTrue="1" operator="lessThan">
      <formula>0</formula>
    </cfRule>
  </conditionalFormatting>
  <conditionalFormatting sqref="F1124">
    <cfRule type="cellIs" dxfId="2" priority="223" stopIfTrue="1" operator="lessThan">
      <formula>0</formula>
    </cfRule>
  </conditionalFormatting>
  <conditionalFormatting sqref="F1125">
    <cfRule type="cellIs" dxfId="2" priority="222" stopIfTrue="1" operator="lessThan">
      <formula>0</formula>
    </cfRule>
  </conditionalFormatting>
  <conditionalFormatting sqref="F1126">
    <cfRule type="cellIs" dxfId="2" priority="221" stopIfTrue="1" operator="lessThan">
      <formula>0</formula>
    </cfRule>
  </conditionalFormatting>
  <conditionalFormatting sqref="F1127">
    <cfRule type="cellIs" dxfId="2" priority="220" stopIfTrue="1" operator="lessThan">
      <formula>0</formula>
    </cfRule>
  </conditionalFormatting>
  <conditionalFormatting sqref="F1128">
    <cfRule type="cellIs" dxfId="2" priority="219" stopIfTrue="1" operator="lessThan">
      <formula>0</formula>
    </cfRule>
  </conditionalFormatting>
  <conditionalFormatting sqref="F1129">
    <cfRule type="cellIs" dxfId="2" priority="218" stopIfTrue="1" operator="lessThan">
      <formula>0</formula>
    </cfRule>
  </conditionalFormatting>
  <conditionalFormatting sqref="F1130">
    <cfRule type="cellIs" dxfId="2" priority="217" stopIfTrue="1" operator="lessThan">
      <formula>0</formula>
    </cfRule>
  </conditionalFormatting>
  <conditionalFormatting sqref="F1131">
    <cfRule type="cellIs" dxfId="2" priority="216" stopIfTrue="1" operator="lessThan">
      <formula>0</formula>
    </cfRule>
  </conditionalFormatting>
  <conditionalFormatting sqref="F1132">
    <cfRule type="cellIs" dxfId="2" priority="215" stopIfTrue="1" operator="lessThan">
      <formula>0</formula>
    </cfRule>
  </conditionalFormatting>
  <conditionalFormatting sqref="F1133">
    <cfRule type="cellIs" dxfId="2" priority="214" stopIfTrue="1" operator="lessThan">
      <formula>0</formula>
    </cfRule>
  </conditionalFormatting>
  <conditionalFormatting sqref="F1134">
    <cfRule type="cellIs" dxfId="2" priority="213" stopIfTrue="1" operator="lessThan">
      <formula>0</formula>
    </cfRule>
  </conditionalFormatting>
  <conditionalFormatting sqref="F1135">
    <cfRule type="cellIs" dxfId="2" priority="212" stopIfTrue="1" operator="lessThan">
      <formula>0</formula>
    </cfRule>
  </conditionalFormatting>
  <conditionalFormatting sqref="F1136">
    <cfRule type="cellIs" dxfId="2" priority="211" stopIfTrue="1" operator="lessThan">
      <formula>0</formula>
    </cfRule>
  </conditionalFormatting>
  <conditionalFormatting sqref="F1137">
    <cfRule type="cellIs" dxfId="2" priority="209" stopIfTrue="1" operator="lessThan">
      <formula>0</formula>
    </cfRule>
  </conditionalFormatting>
  <conditionalFormatting sqref="F1138">
    <cfRule type="cellIs" dxfId="2" priority="208" stopIfTrue="1" operator="lessThan">
      <formula>0</formula>
    </cfRule>
  </conditionalFormatting>
  <conditionalFormatting sqref="F1139">
    <cfRule type="cellIs" dxfId="2" priority="207" stopIfTrue="1" operator="lessThan">
      <formula>0</formula>
    </cfRule>
  </conditionalFormatting>
  <conditionalFormatting sqref="F1140">
    <cfRule type="cellIs" dxfId="2" priority="206" stopIfTrue="1" operator="lessThan">
      <formula>0</formula>
    </cfRule>
  </conditionalFormatting>
  <conditionalFormatting sqref="F1141">
    <cfRule type="cellIs" dxfId="2" priority="205" stopIfTrue="1" operator="lessThan">
      <formula>0</formula>
    </cfRule>
  </conditionalFormatting>
  <conditionalFormatting sqref="F1142">
    <cfRule type="cellIs" dxfId="2" priority="204" stopIfTrue="1" operator="lessThan">
      <formula>0</formula>
    </cfRule>
  </conditionalFormatting>
  <conditionalFormatting sqref="F1143">
    <cfRule type="cellIs" dxfId="2" priority="203" stopIfTrue="1" operator="lessThan">
      <formula>0</formula>
    </cfRule>
  </conditionalFormatting>
  <conditionalFormatting sqref="F1144">
    <cfRule type="cellIs" dxfId="2" priority="202" stopIfTrue="1" operator="lessThan">
      <formula>0</formula>
    </cfRule>
  </conditionalFormatting>
  <conditionalFormatting sqref="F1145">
    <cfRule type="cellIs" dxfId="2" priority="201" stopIfTrue="1" operator="lessThan">
      <formula>0</formula>
    </cfRule>
  </conditionalFormatting>
  <conditionalFormatting sqref="F1146">
    <cfRule type="cellIs" dxfId="2" priority="200" stopIfTrue="1" operator="lessThan">
      <formula>0</formula>
    </cfRule>
  </conditionalFormatting>
  <conditionalFormatting sqref="F1147">
    <cfRule type="cellIs" dxfId="2" priority="199" stopIfTrue="1" operator="lessThan">
      <formula>0</formula>
    </cfRule>
  </conditionalFormatting>
  <conditionalFormatting sqref="F1148">
    <cfRule type="cellIs" dxfId="2" priority="198" stopIfTrue="1" operator="lessThan">
      <formula>0</formula>
    </cfRule>
  </conditionalFormatting>
  <conditionalFormatting sqref="F1149">
    <cfRule type="cellIs" dxfId="2" priority="197" stopIfTrue="1" operator="lessThan">
      <formula>0</formula>
    </cfRule>
  </conditionalFormatting>
  <conditionalFormatting sqref="F1150">
    <cfRule type="cellIs" dxfId="2" priority="196" stopIfTrue="1" operator="lessThan">
      <formula>0</formula>
    </cfRule>
  </conditionalFormatting>
  <conditionalFormatting sqref="F1151">
    <cfRule type="cellIs" dxfId="2" priority="195" stopIfTrue="1" operator="lessThan">
      <formula>0</formula>
    </cfRule>
  </conditionalFormatting>
  <conditionalFormatting sqref="F1152">
    <cfRule type="cellIs" dxfId="2" priority="194" stopIfTrue="1" operator="lessThan">
      <formula>0</formula>
    </cfRule>
  </conditionalFormatting>
  <conditionalFormatting sqref="F1153">
    <cfRule type="cellIs" dxfId="2" priority="193" stopIfTrue="1" operator="lessThan">
      <formula>0</formula>
    </cfRule>
  </conditionalFormatting>
  <conditionalFormatting sqref="F1154">
    <cfRule type="cellIs" dxfId="2" priority="192" stopIfTrue="1" operator="lessThan">
      <formula>0</formula>
    </cfRule>
  </conditionalFormatting>
  <conditionalFormatting sqref="F1155">
    <cfRule type="cellIs" dxfId="2" priority="191" stopIfTrue="1" operator="lessThan">
      <formula>0</formula>
    </cfRule>
  </conditionalFormatting>
  <conditionalFormatting sqref="F1156">
    <cfRule type="cellIs" dxfId="2" priority="190" stopIfTrue="1" operator="lessThan">
      <formula>0</formula>
    </cfRule>
  </conditionalFormatting>
  <conditionalFormatting sqref="F1157">
    <cfRule type="cellIs" dxfId="2" priority="189" stopIfTrue="1" operator="lessThan">
      <formula>0</formula>
    </cfRule>
  </conditionalFormatting>
  <conditionalFormatting sqref="F1158">
    <cfRule type="cellIs" dxfId="2" priority="188" stopIfTrue="1" operator="lessThan">
      <formula>0</formula>
    </cfRule>
  </conditionalFormatting>
  <conditionalFormatting sqref="F1159">
    <cfRule type="cellIs" dxfId="2" priority="187" stopIfTrue="1" operator="lessThan">
      <formula>0</formula>
    </cfRule>
  </conditionalFormatting>
  <conditionalFormatting sqref="F1160">
    <cfRule type="cellIs" dxfId="2" priority="186" stopIfTrue="1" operator="lessThan">
      <formula>0</formula>
    </cfRule>
  </conditionalFormatting>
  <conditionalFormatting sqref="F1161">
    <cfRule type="cellIs" dxfId="2" priority="185" stopIfTrue="1" operator="lessThan">
      <formula>0</formula>
    </cfRule>
  </conditionalFormatting>
  <conditionalFormatting sqref="F1162">
    <cfRule type="cellIs" dxfId="2" priority="184" stopIfTrue="1" operator="lessThan">
      <formula>0</formula>
    </cfRule>
  </conditionalFormatting>
  <conditionalFormatting sqref="F1163">
    <cfRule type="cellIs" dxfId="2" priority="183" stopIfTrue="1" operator="lessThan">
      <formula>0</formula>
    </cfRule>
  </conditionalFormatting>
  <conditionalFormatting sqref="F1164">
    <cfRule type="cellIs" dxfId="2" priority="182" stopIfTrue="1" operator="lessThan">
      <formula>0</formula>
    </cfRule>
  </conditionalFormatting>
  <conditionalFormatting sqref="F1165">
    <cfRule type="cellIs" dxfId="2" priority="181" stopIfTrue="1" operator="lessThan">
      <formula>0</formula>
    </cfRule>
  </conditionalFormatting>
  <conditionalFormatting sqref="F1166">
    <cfRule type="cellIs" dxfId="2" priority="180" stopIfTrue="1" operator="lessThan">
      <formula>0</formula>
    </cfRule>
  </conditionalFormatting>
  <conditionalFormatting sqref="F1167">
    <cfRule type="cellIs" dxfId="2" priority="179" stopIfTrue="1" operator="lessThan">
      <formula>0</formula>
    </cfRule>
  </conditionalFormatting>
  <conditionalFormatting sqref="F1168">
    <cfRule type="cellIs" dxfId="2" priority="178" stopIfTrue="1" operator="lessThan">
      <formula>0</formula>
    </cfRule>
  </conditionalFormatting>
  <conditionalFormatting sqref="F1169">
    <cfRule type="cellIs" dxfId="2" priority="177" stopIfTrue="1" operator="lessThan">
      <formula>0</formula>
    </cfRule>
  </conditionalFormatting>
  <conditionalFormatting sqref="F1170">
    <cfRule type="cellIs" dxfId="2" priority="176" stopIfTrue="1" operator="lessThan">
      <formula>0</formula>
    </cfRule>
  </conditionalFormatting>
  <conditionalFormatting sqref="F1171">
    <cfRule type="cellIs" dxfId="2" priority="175" stopIfTrue="1" operator="lessThan">
      <formula>0</formula>
    </cfRule>
  </conditionalFormatting>
  <conditionalFormatting sqref="F1172">
    <cfRule type="cellIs" dxfId="2" priority="174" stopIfTrue="1" operator="lessThan">
      <formula>0</formula>
    </cfRule>
  </conditionalFormatting>
  <conditionalFormatting sqref="F1173">
    <cfRule type="cellIs" dxfId="2" priority="173" stopIfTrue="1" operator="lessThan">
      <formula>0</formula>
    </cfRule>
  </conditionalFormatting>
  <conditionalFormatting sqref="F1174">
    <cfRule type="cellIs" dxfId="2" priority="172" stopIfTrue="1" operator="lessThan">
      <formula>0</formula>
    </cfRule>
  </conditionalFormatting>
  <conditionalFormatting sqref="F1175">
    <cfRule type="cellIs" dxfId="2" priority="171" stopIfTrue="1" operator="lessThan">
      <formula>0</formula>
    </cfRule>
  </conditionalFormatting>
  <conditionalFormatting sqref="F1176">
    <cfRule type="cellIs" dxfId="2" priority="170" stopIfTrue="1" operator="lessThan">
      <formula>0</formula>
    </cfRule>
  </conditionalFormatting>
  <conditionalFormatting sqref="F1177">
    <cfRule type="cellIs" dxfId="2" priority="169" stopIfTrue="1" operator="lessThan">
      <formula>0</formula>
    </cfRule>
  </conditionalFormatting>
  <conditionalFormatting sqref="F1178">
    <cfRule type="cellIs" dxfId="2" priority="168" stopIfTrue="1" operator="lessThan">
      <formula>0</formula>
    </cfRule>
  </conditionalFormatting>
  <conditionalFormatting sqref="F1179">
    <cfRule type="cellIs" dxfId="2" priority="167" stopIfTrue="1" operator="lessThan">
      <formula>0</formula>
    </cfRule>
  </conditionalFormatting>
  <conditionalFormatting sqref="F1180">
    <cfRule type="cellIs" dxfId="2" priority="166" stopIfTrue="1" operator="lessThan">
      <formula>0</formula>
    </cfRule>
  </conditionalFormatting>
  <conditionalFormatting sqref="F1181">
    <cfRule type="cellIs" dxfId="2" priority="165" stopIfTrue="1" operator="lessThan">
      <formula>0</formula>
    </cfRule>
  </conditionalFormatting>
  <conditionalFormatting sqref="F1182">
    <cfRule type="cellIs" dxfId="2" priority="164" stopIfTrue="1" operator="lessThan">
      <formula>0</formula>
    </cfRule>
  </conditionalFormatting>
  <conditionalFormatting sqref="F1183">
    <cfRule type="cellIs" dxfId="2" priority="163" stopIfTrue="1" operator="lessThan">
      <formula>0</formula>
    </cfRule>
  </conditionalFormatting>
  <conditionalFormatting sqref="F1184">
    <cfRule type="cellIs" dxfId="2" priority="162" stopIfTrue="1" operator="lessThan">
      <formula>0</formula>
    </cfRule>
  </conditionalFormatting>
  <conditionalFormatting sqref="F1185">
    <cfRule type="cellIs" dxfId="2" priority="161" stopIfTrue="1" operator="lessThan">
      <formula>0</formula>
    </cfRule>
  </conditionalFormatting>
  <conditionalFormatting sqref="F1186">
    <cfRule type="cellIs" dxfId="2" priority="160" stopIfTrue="1" operator="lessThan">
      <formula>0</formula>
    </cfRule>
  </conditionalFormatting>
  <conditionalFormatting sqref="F1187">
    <cfRule type="cellIs" dxfId="2" priority="159" stopIfTrue="1" operator="lessThan">
      <formula>0</formula>
    </cfRule>
  </conditionalFormatting>
  <conditionalFormatting sqref="F1188">
    <cfRule type="cellIs" dxfId="2" priority="158" stopIfTrue="1" operator="lessThan">
      <formula>0</formula>
    </cfRule>
  </conditionalFormatting>
  <conditionalFormatting sqref="F1189">
    <cfRule type="cellIs" dxfId="2" priority="157" stopIfTrue="1" operator="lessThan">
      <formula>0</formula>
    </cfRule>
  </conditionalFormatting>
  <conditionalFormatting sqref="F1190">
    <cfRule type="cellIs" dxfId="2" priority="156" stopIfTrue="1" operator="lessThan">
      <formula>0</formula>
    </cfRule>
  </conditionalFormatting>
  <conditionalFormatting sqref="F1191">
    <cfRule type="cellIs" dxfId="2" priority="155" stopIfTrue="1" operator="lessThan">
      <formula>0</formula>
    </cfRule>
  </conditionalFormatting>
  <conditionalFormatting sqref="F1192">
    <cfRule type="cellIs" dxfId="2" priority="153" stopIfTrue="1" operator="lessThan">
      <formula>0</formula>
    </cfRule>
  </conditionalFormatting>
  <conditionalFormatting sqref="F1193">
    <cfRule type="cellIs" dxfId="2" priority="152" stopIfTrue="1" operator="lessThan">
      <formula>0</formula>
    </cfRule>
  </conditionalFormatting>
  <conditionalFormatting sqref="F1194">
    <cfRule type="cellIs" dxfId="2" priority="151" stopIfTrue="1" operator="lessThan">
      <formula>0</formula>
    </cfRule>
  </conditionalFormatting>
  <conditionalFormatting sqref="F1195">
    <cfRule type="cellIs" dxfId="2" priority="150" stopIfTrue="1" operator="lessThan">
      <formula>0</formula>
    </cfRule>
  </conditionalFormatting>
  <conditionalFormatting sqref="F1196">
    <cfRule type="cellIs" dxfId="2" priority="149" stopIfTrue="1" operator="lessThan">
      <formula>0</formula>
    </cfRule>
  </conditionalFormatting>
  <conditionalFormatting sqref="F1197">
    <cfRule type="cellIs" dxfId="2" priority="148" stopIfTrue="1" operator="lessThan">
      <formula>0</formula>
    </cfRule>
  </conditionalFormatting>
  <conditionalFormatting sqref="F1198">
    <cfRule type="cellIs" dxfId="2" priority="147" stopIfTrue="1" operator="lessThan">
      <formula>0</formula>
    </cfRule>
  </conditionalFormatting>
  <conditionalFormatting sqref="F1199">
    <cfRule type="cellIs" dxfId="2" priority="146" stopIfTrue="1" operator="lessThan">
      <formula>0</formula>
    </cfRule>
  </conditionalFormatting>
  <conditionalFormatting sqref="F1200">
    <cfRule type="cellIs" dxfId="2" priority="145" stopIfTrue="1" operator="lessThan">
      <formula>0</formula>
    </cfRule>
  </conditionalFormatting>
  <conditionalFormatting sqref="F1201">
    <cfRule type="cellIs" dxfId="2" priority="144" stopIfTrue="1" operator="lessThan">
      <formula>0</formula>
    </cfRule>
  </conditionalFormatting>
  <conditionalFormatting sqref="F1205">
    <cfRule type="cellIs" dxfId="2" priority="142" stopIfTrue="1" operator="lessThan">
      <formula>0</formula>
    </cfRule>
  </conditionalFormatting>
  <conditionalFormatting sqref="F1206">
    <cfRule type="cellIs" dxfId="2" priority="141" stopIfTrue="1" operator="lessThan">
      <formula>0</formula>
    </cfRule>
  </conditionalFormatting>
  <conditionalFormatting sqref="F1207">
    <cfRule type="cellIs" dxfId="2" priority="140" stopIfTrue="1" operator="lessThan">
      <formula>0</formula>
    </cfRule>
  </conditionalFormatting>
  <conditionalFormatting sqref="F1208">
    <cfRule type="cellIs" dxfId="2" priority="139" stopIfTrue="1" operator="lessThan">
      <formula>0</formula>
    </cfRule>
  </conditionalFormatting>
  <conditionalFormatting sqref="F1209">
    <cfRule type="cellIs" dxfId="2" priority="138" stopIfTrue="1" operator="lessThan">
      <formula>0</formula>
    </cfRule>
  </conditionalFormatting>
  <conditionalFormatting sqref="F1210">
    <cfRule type="cellIs" dxfId="2" priority="137" stopIfTrue="1" operator="lessThan">
      <formula>0</formula>
    </cfRule>
  </conditionalFormatting>
  <conditionalFormatting sqref="F1211">
    <cfRule type="cellIs" dxfId="2" priority="136" stopIfTrue="1" operator="lessThan">
      <formula>0</formula>
    </cfRule>
  </conditionalFormatting>
  <conditionalFormatting sqref="F1212">
    <cfRule type="cellIs" dxfId="2" priority="135" stopIfTrue="1" operator="lessThan">
      <formula>0</formula>
    </cfRule>
  </conditionalFormatting>
  <conditionalFormatting sqref="F1213">
    <cfRule type="cellIs" dxfId="2" priority="134" stopIfTrue="1" operator="lessThan">
      <formula>0</formula>
    </cfRule>
  </conditionalFormatting>
  <conditionalFormatting sqref="F1214">
    <cfRule type="cellIs" dxfId="2" priority="132" stopIfTrue="1" operator="lessThan">
      <formula>0</formula>
    </cfRule>
  </conditionalFormatting>
  <conditionalFormatting sqref="F1215">
    <cfRule type="cellIs" dxfId="2" priority="131" stopIfTrue="1" operator="lessThan">
      <formula>0</formula>
    </cfRule>
  </conditionalFormatting>
  <conditionalFormatting sqref="F1216">
    <cfRule type="cellIs" dxfId="2" priority="130" stopIfTrue="1" operator="lessThan">
      <formula>0</formula>
    </cfRule>
  </conditionalFormatting>
  <conditionalFormatting sqref="F1217">
    <cfRule type="cellIs" dxfId="2" priority="129" stopIfTrue="1" operator="lessThan">
      <formula>0</formula>
    </cfRule>
  </conditionalFormatting>
  <conditionalFormatting sqref="F1218">
    <cfRule type="cellIs" dxfId="2" priority="128" stopIfTrue="1" operator="lessThan">
      <formula>0</formula>
    </cfRule>
  </conditionalFormatting>
  <conditionalFormatting sqref="F1219">
    <cfRule type="cellIs" dxfId="2" priority="127" stopIfTrue="1" operator="lessThan">
      <formula>0</formula>
    </cfRule>
  </conditionalFormatting>
  <conditionalFormatting sqref="F1220">
    <cfRule type="cellIs" dxfId="2" priority="126" stopIfTrue="1" operator="lessThan">
      <formula>0</formula>
    </cfRule>
  </conditionalFormatting>
  <conditionalFormatting sqref="F1221">
    <cfRule type="cellIs" dxfId="2" priority="125" stopIfTrue="1" operator="lessThan">
      <formula>0</formula>
    </cfRule>
  </conditionalFormatting>
  <conditionalFormatting sqref="F1222">
    <cfRule type="cellIs" dxfId="2" priority="124" stopIfTrue="1" operator="lessThan">
      <formula>0</formula>
    </cfRule>
  </conditionalFormatting>
  <conditionalFormatting sqref="F1223">
    <cfRule type="cellIs" dxfId="2" priority="123" stopIfTrue="1" operator="lessThan">
      <formula>0</formula>
    </cfRule>
  </conditionalFormatting>
  <conditionalFormatting sqref="F1224">
    <cfRule type="cellIs" dxfId="2" priority="122" stopIfTrue="1" operator="lessThan">
      <formula>0</formula>
    </cfRule>
  </conditionalFormatting>
  <conditionalFormatting sqref="F1225">
    <cfRule type="cellIs" dxfId="2" priority="121" stopIfTrue="1" operator="lessThan">
      <formula>0</formula>
    </cfRule>
  </conditionalFormatting>
  <conditionalFormatting sqref="F1226">
    <cfRule type="cellIs" dxfId="2" priority="120" stopIfTrue="1" operator="lessThan">
      <formula>0</formula>
    </cfRule>
  </conditionalFormatting>
  <conditionalFormatting sqref="F1227">
    <cfRule type="cellIs" dxfId="2" priority="119" stopIfTrue="1" operator="lessThan">
      <formula>0</formula>
    </cfRule>
  </conditionalFormatting>
  <conditionalFormatting sqref="F1228">
    <cfRule type="cellIs" dxfId="2" priority="118" stopIfTrue="1" operator="lessThan">
      <formula>0</formula>
    </cfRule>
  </conditionalFormatting>
  <conditionalFormatting sqref="F1229">
    <cfRule type="cellIs" dxfId="2" priority="117" stopIfTrue="1" operator="lessThan">
      <formula>0</formula>
    </cfRule>
  </conditionalFormatting>
  <conditionalFormatting sqref="F1230">
    <cfRule type="cellIs" dxfId="2" priority="116" stopIfTrue="1" operator="lessThan">
      <formula>0</formula>
    </cfRule>
  </conditionalFormatting>
  <conditionalFormatting sqref="F1231">
    <cfRule type="cellIs" dxfId="2" priority="115" stopIfTrue="1" operator="lessThan">
      <formula>0</formula>
    </cfRule>
  </conditionalFormatting>
  <conditionalFormatting sqref="F1232">
    <cfRule type="cellIs" dxfId="2" priority="114" stopIfTrue="1" operator="lessThan">
      <formula>0</formula>
    </cfRule>
  </conditionalFormatting>
  <conditionalFormatting sqref="F1233">
    <cfRule type="cellIs" dxfId="2" priority="113" stopIfTrue="1" operator="lessThan">
      <formula>0</formula>
    </cfRule>
  </conditionalFormatting>
  <conditionalFormatting sqref="F1234">
    <cfRule type="cellIs" dxfId="2" priority="112" stopIfTrue="1" operator="lessThan">
      <formula>0</formula>
    </cfRule>
  </conditionalFormatting>
  <conditionalFormatting sqref="F1235">
    <cfRule type="cellIs" dxfId="2" priority="111" stopIfTrue="1" operator="lessThan">
      <formula>0</formula>
    </cfRule>
  </conditionalFormatting>
  <conditionalFormatting sqref="F1236">
    <cfRule type="cellIs" dxfId="2" priority="110" stopIfTrue="1" operator="lessThan">
      <formula>0</formula>
    </cfRule>
  </conditionalFormatting>
  <conditionalFormatting sqref="F1237">
    <cfRule type="cellIs" dxfId="2" priority="109" stopIfTrue="1" operator="lessThan">
      <formula>0</formula>
    </cfRule>
  </conditionalFormatting>
  <conditionalFormatting sqref="F1238">
    <cfRule type="cellIs" dxfId="2" priority="108" stopIfTrue="1" operator="lessThan">
      <formula>0</formula>
    </cfRule>
  </conditionalFormatting>
  <conditionalFormatting sqref="F1239">
    <cfRule type="cellIs" dxfId="2" priority="107" stopIfTrue="1" operator="lessThan">
      <formula>0</formula>
    </cfRule>
  </conditionalFormatting>
  <conditionalFormatting sqref="F1240">
    <cfRule type="cellIs" dxfId="2" priority="106" stopIfTrue="1" operator="lessThan">
      <formula>0</formula>
    </cfRule>
  </conditionalFormatting>
  <conditionalFormatting sqref="F1241">
    <cfRule type="cellIs" dxfId="2" priority="105" stopIfTrue="1" operator="lessThan">
      <formula>0</formula>
    </cfRule>
  </conditionalFormatting>
  <conditionalFormatting sqref="F1242">
    <cfRule type="cellIs" dxfId="2" priority="104" stopIfTrue="1" operator="lessThan">
      <formula>0</formula>
    </cfRule>
  </conditionalFormatting>
  <conditionalFormatting sqref="F1243">
    <cfRule type="cellIs" dxfId="2" priority="103" stopIfTrue="1" operator="lessThan">
      <formula>0</formula>
    </cfRule>
  </conditionalFormatting>
  <conditionalFormatting sqref="F1244">
    <cfRule type="cellIs" dxfId="2" priority="102" stopIfTrue="1" operator="lessThan">
      <formula>0</formula>
    </cfRule>
  </conditionalFormatting>
  <conditionalFormatting sqref="F1245">
    <cfRule type="cellIs" dxfId="2" priority="101" stopIfTrue="1" operator="lessThan">
      <formula>0</formula>
    </cfRule>
  </conditionalFormatting>
  <conditionalFormatting sqref="F1246">
    <cfRule type="cellIs" dxfId="2" priority="100" stopIfTrue="1" operator="lessThan">
      <formula>0</formula>
    </cfRule>
  </conditionalFormatting>
  <conditionalFormatting sqref="F1247">
    <cfRule type="cellIs" dxfId="2" priority="99" stopIfTrue="1" operator="lessThan">
      <formula>0</formula>
    </cfRule>
  </conditionalFormatting>
  <conditionalFormatting sqref="F1248">
    <cfRule type="cellIs" dxfId="2" priority="98" stopIfTrue="1" operator="lessThan">
      <formula>0</formula>
    </cfRule>
  </conditionalFormatting>
  <conditionalFormatting sqref="F1249">
    <cfRule type="cellIs" dxfId="2" priority="97" stopIfTrue="1" operator="lessThan">
      <formula>0</formula>
    </cfRule>
  </conditionalFormatting>
  <conditionalFormatting sqref="F1250">
    <cfRule type="cellIs" dxfId="2" priority="96" stopIfTrue="1" operator="lessThan">
      <formula>0</formula>
    </cfRule>
  </conditionalFormatting>
  <conditionalFormatting sqref="F1251">
    <cfRule type="cellIs" dxfId="2" priority="95" stopIfTrue="1" operator="lessThan">
      <formula>0</formula>
    </cfRule>
  </conditionalFormatting>
  <conditionalFormatting sqref="F1252">
    <cfRule type="cellIs" dxfId="2" priority="94" stopIfTrue="1" operator="lessThan">
      <formula>0</formula>
    </cfRule>
  </conditionalFormatting>
  <conditionalFormatting sqref="F1253">
    <cfRule type="cellIs" dxfId="2" priority="93" stopIfTrue="1" operator="lessThan">
      <formula>0</formula>
    </cfRule>
  </conditionalFormatting>
  <conditionalFormatting sqref="F1254">
    <cfRule type="cellIs" dxfId="2" priority="92" stopIfTrue="1" operator="lessThan">
      <formula>0</formula>
    </cfRule>
  </conditionalFormatting>
  <conditionalFormatting sqref="F1255">
    <cfRule type="cellIs" dxfId="2" priority="91" stopIfTrue="1" operator="lessThan">
      <formula>0</formula>
    </cfRule>
  </conditionalFormatting>
  <conditionalFormatting sqref="F1256">
    <cfRule type="cellIs" dxfId="2" priority="90" stopIfTrue="1" operator="lessThan">
      <formula>0</formula>
    </cfRule>
  </conditionalFormatting>
  <conditionalFormatting sqref="F1257">
    <cfRule type="cellIs" dxfId="2" priority="89" stopIfTrue="1" operator="lessThan">
      <formula>0</formula>
    </cfRule>
  </conditionalFormatting>
  <conditionalFormatting sqref="F1258">
    <cfRule type="cellIs" dxfId="2" priority="88" stopIfTrue="1" operator="lessThan">
      <formula>0</formula>
    </cfRule>
  </conditionalFormatting>
  <conditionalFormatting sqref="F1259">
    <cfRule type="cellIs" dxfId="2" priority="87" stopIfTrue="1" operator="lessThan">
      <formula>0</formula>
    </cfRule>
  </conditionalFormatting>
  <conditionalFormatting sqref="F1260">
    <cfRule type="cellIs" dxfId="2" priority="86" stopIfTrue="1" operator="lessThan">
      <formula>0</formula>
    </cfRule>
  </conditionalFormatting>
  <conditionalFormatting sqref="F1261">
    <cfRule type="cellIs" dxfId="2" priority="85" stopIfTrue="1" operator="lessThan">
      <formula>0</formula>
    </cfRule>
  </conditionalFormatting>
  <conditionalFormatting sqref="F1262">
    <cfRule type="cellIs" dxfId="2" priority="84" stopIfTrue="1" operator="lessThan">
      <formula>0</formula>
    </cfRule>
  </conditionalFormatting>
  <conditionalFormatting sqref="F1263">
    <cfRule type="cellIs" dxfId="2" priority="83" stopIfTrue="1" operator="lessThan">
      <formula>0</formula>
    </cfRule>
  </conditionalFormatting>
  <conditionalFormatting sqref="F1264">
    <cfRule type="cellIs" dxfId="2" priority="82" stopIfTrue="1" operator="lessThan">
      <formula>0</formula>
    </cfRule>
  </conditionalFormatting>
  <conditionalFormatting sqref="F1265">
    <cfRule type="cellIs" dxfId="2" priority="81" stopIfTrue="1" operator="lessThan">
      <formula>0</formula>
    </cfRule>
  </conditionalFormatting>
  <conditionalFormatting sqref="F1266">
    <cfRule type="cellIs" dxfId="2" priority="80" stopIfTrue="1" operator="lessThan">
      <formula>0</formula>
    </cfRule>
  </conditionalFormatting>
  <conditionalFormatting sqref="F1267">
    <cfRule type="cellIs" dxfId="2" priority="79" stopIfTrue="1" operator="lessThan">
      <formula>0</formula>
    </cfRule>
  </conditionalFormatting>
  <conditionalFormatting sqref="F1268">
    <cfRule type="cellIs" dxfId="2" priority="78" stopIfTrue="1" operator="lessThan">
      <formula>0</formula>
    </cfRule>
  </conditionalFormatting>
  <conditionalFormatting sqref="F1269">
    <cfRule type="cellIs" dxfId="2" priority="77" stopIfTrue="1" operator="lessThan">
      <formula>0</formula>
    </cfRule>
  </conditionalFormatting>
  <conditionalFormatting sqref="F1270">
    <cfRule type="cellIs" dxfId="2" priority="76" stopIfTrue="1" operator="lessThan">
      <formula>0</formula>
    </cfRule>
  </conditionalFormatting>
  <conditionalFormatting sqref="F1271">
    <cfRule type="cellIs" dxfId="2" priority="75" stopIfTrue="1" operator="lessThan">
      <formula>0</formula>
    </cfRule>
  </conditionalFormatting>
  <conditionalFormatting sqref="F1272">
    <cfRule type="cellIs" dxfId="2" priority="73" stopIfTrue="1" operator="lessThan">
      <formula>0</formula>
    </cfRule>
  </conditionalFormatting>
  <conditionalFormatting sqref="F1273">
    <cfRule type="cellIs" dxfId="2" priority="72" stopIfTrue="1" operator="lessThan">
      <formula>0</formula>
    </cfRule>
  </conditionalFormatting>
  <conditionalFormatting sqref="F1274">
    <cfRule type="cellIs" dxfId="2" priority="71" stopIfTrue="1" operator="lessThan">
      <formula>0</formula>
    </cfRule>
  </conditionalFormatting>
  <conditionalFormatting sqref="F1275">
    <cfRule type="cellIs" dxfId="2" priority="70" stopIfTrue="1" operator="lessThan">
      <formula>0</formula>
    </cfRule>
  </conditionalFormatting>
  <conditionalFormatting sqref="F1276">
    <cfRule type="cellIs" dxfId="2" priority="69" stopIfTrue="1" operator="lessThan">
      <formula>0</formula>
    </cfRule>
  </conditionalFormatting>
  <conditionalFormatting sqref="F1277">
    <cfRule type="cellIs" dxfId="2" priority="68" stopIfTrue="1" operator="lessThan">
      <formula>0</formula>
    </cfRule>
  </conditionalFormatting>
  <conditionalFormatting sqref="F1278">
    <cfRule type="cellIs" dxfId="2" priority="67" stopIfTrue="1" operator="lessThan">
      <formula>0</formula>
    </cfRule>
  </conditionalFormatting>
  <conditionalFormatting sqref="F1279">
    <cfRule type="cellIs" dxfId="2" priority="66" stopIfTrue="1" operator="lessThan">
      <formula>0</formula>
    </cfRule>
  </conditionalFormatting>
  <conditionalFormatting sqref="F1280">
    <cfRule type="cellIs" dxfId="2" priority="65" stopIfTrue="1" operator="lessThan">
      <formula>0</formula>
    </cfRule>
  </conditionalFormatting>
  <conditionalFormatting sqref="F1281">
    <cfRule type="cellIs" dxfId="2" priority="64" stopIfTrue="1" operator="lessThan">
      <formula>0</formula>
    </cfRule>
  </conditionalFormatting>
  <conditionalFormatting sqref="F1282">
    <cfRule type="cellIs" dxfId="2" priority="63" stopIfTrue="1" operator="lessThan">
      <formula>0</formula>
    </cfRule>
  </conditionalFormatting>
  <conditionalFormatting sqref="F1283">
    <cfRule type="cellIs" dxfId="2" priority="62" stopIfTrue="1" operator="lessThan">
      <formula>0</formula>
    </cfRule>
  </conditionalFormatting>
  <conditionalFormatting sqref="F1284">
    <cfRule type="cellIs" dxfId="2" priority="61" stopIfTrue="1" operator="lessThan">
      <formula>0</formula>
    </cfRule>
  </conditionalFormatting>
  <conditionalFormatting sqref="F1285">
    <cfRule type="cellIs" dxfId="2" priority="60" stopIfTrue="1" operator="lessThan">
      <formula>0</formula>
    </cfRule>
  </conditionalFormatting>
  <conditionalFormatting sqref="F1286">
    <cfRule type="cellIs" dxfId="2" priority="59" stopIfTrue="1" operator="lessThan">
      <formula>0</formula>
    </cfRule>
  </conditionalFormatting>
  <conditionalFormatting sqref="F1287">
    <cfRule type="cellIs" dxfId="2" priority="58" stopIfTrue="1" operator="lessThan">
      <formula>0</formula>
    </cfRule>
  </conditionalFormatting>
  <conditionalFormatting sqref="F1288">
    <cfRule type="cellIs" dxfId="2" priority="57" stopIfTrue="1" operator="lessThan">
      <formula>0</formula>
    </cfRule>
  </conditionalFormatting>
  <conditionalFormatting sqref="F1289">
    <cfRule type="cellIs" dxfId="2" priority="56" stopIfTrue="1" operator="lessThan">
      <formula>0</formula>
    </cfRule>
  </conditionalFormatting>
  <conditionalFormatting sqref="F1290">
    <cfRule type="cellIs" dxfId="2" priority="55" stopIfTrue="1" operator="lessThan">
      <formula>0</formula>
    </cfRule>
  </conditionalFormatting>
  <conditionalFormatting sqref="F1291">
    <cfRule type="cellIs" dxfId="2" priority="54" stopIfTrue="1" operator="lessThan">
      <formula>0</formula>
    </cfRule>
  </conditionalFormatting>
  <conditionalFormatting sqref="F1292">
    <cfRule type="cellIs" dxfId="2" priority="53" stopIfTrue="1" operator="lessThan">
      <formula>0</formula>
    </cfRule>
  </conditionalFormatting>
  <conditionalFormatting sqref="F1293">
    <cfRule type="cellIs" dxfId="2" priority="52" stopIfTrue="1" operator="lessThan">
      <formula>0</formula>
    </cfRule>
  </conditionalFormatting>
  <conditionalFormatting sqref="F1294">
    <cfRule type="cellIs" dxfId="2" priority="51" stopIfTrue="1" operator="lessThan">
      <formula>0</formula>
    </cfRule>
  </conditionalFormatting>
  <conditionalFormatting sqref="F1295">
    <cfRule type="cellIs" dxfId="2" priority="50" stopIfTrue="1" operator="lessThan">
      <formula>0</formula>
    </cfRule>
  </conditionalFormatting>
  <conditionalFormatting sqref="F1296">
    <cfRule type="cellIs" dxfId="2" priority="49" stopIfTrue="1" operator="lessThan">
      <formula>0</formula>
    </cfRule>
  </conditionalFormatting>
  <conditionalFormatting sqref="F1297">
    <cfRule type="cellIs" dxfId="2" priority="48" stopIfTrue="1" operator="lessThan">
      <formula>0</formula>
    </cfRule>
  </conditionalFormatting>
  <conditionalFormatting sqref="F1298">
    <cfRule type="cellIs" dxfId="2" priority="47" stopIfTrue="1" operator="lessThan">
      <formula>0</formula>
    </cfRule>
  </conditionalFormatting>
  <conditionalFormatting sqref="F1299">
    <cfRule type="cellIs" dxfId="2" priority="46" stopIfTrue="1" operator="lessThan">
      <formula>0</formula>
    </cfRule>
  </conditionalFormatting>
  <conditionalFormatting sqref="F1300">
    <cfRule type="cellIs" dxfId="2" priority="45" stopIfTrue="1" operator="lessThan">
      <formula>0</formula>
    </cfRule>
  </conditionalFormatting>
  <conditionalFormatting sqref="F1301">
    <cfRule type="cellIs" dxfId="2" priority="44" stopIfTrue="1" operator="lessThan">
      <formula>0</formula>
    </cfRule>
  </conditionalFormatting>
  <conditionalFormatting sqref="F1302">
    <cfRule type="cellIs" dxfId="2" priority="43" stopIfTrue="1" operator="lessThan">
      <formula>0</formula>
    </cfRule>
  </conditionalFormatting>
  <conditionalFormatting sqref="F1303">
    <cfRule type="cellIs" dxfId="2" priority="42" stopIfTrue="1" operator="lessThan">
      <formula>0</formula>
    </cfRule>
  </conditionalFormatting>
  <conditionalFormatting sqref="F1304">
    <cfRule type="cellIs" dxfId="2" priority="41" stopIfTrue="1" operator="lessThan">
      <formula>0</formula>
    </cfRule>
  </conditionalFormatting>
  <conditionalFormatting sqref="F1305">
    <cfRule type="cellIs" dxfId="2" priority="40" stopIfTrue="1" operator="lessThan">
      <formula>0</formula>
    </cfRule>
  </conditionalFormatting>
  <conditionalFormatting sqref="F1306">
    <cfRule type="cellIs" dxfId="2" priority="39" stopIfTrue="1" operator="lessThan">
      <formula>0</formula>
    </cfRule>
  </conditionalFormatting>
  <conditionalFormatting sqref="F1307">
    <cfRule type="cellIs" dxfId="2" priority="38" stopIfTrue="1" operator="lessThan">
      <formula>0</formula>
    </cfRule>
  </conditionalFormatting>
  <conditionalFormatting sqref="F1308">
    <cfRule type="cellIs" dxfId="2" priority="37" stopIfTrue="1" operator="lessThan">
      <formula>0</formula>
    </cfRule>
  </conditionalFormatting>
  <conditionalFormatting sqref="F1309">
    <cfRule type="cellIs" dxfId="2" priority="36" stopIfTrue="1" operator="lessThan">
      <formula>0</formula>
    </cfRule>
  </conditionalFormatting>
  <conditionalFormatting sqref="F1310">
    <cfRule type="cellIs" dxfId="2" priority="35" stopIfTrue="1" operator="lessThan">
      <formula>0</formula>
    </cfRule>
  </conditionalFormatting>
  <conditionalFormatting sqref="F1311">
    <cfRule type="cellIs" dxfId="2" priority="34" stopIfTrue="1" operator="lessThan">
      <formula>0</formula>
    </cfRule>
  </conditionalFormatting>
  <conditionalFormatting sqref="F1312">
    <cfRule type="cellIs" dxfId="2" priority="33" stopIfTrue="1" operator="lessThan">
      <formula>0</formula>
    </cfRule>
  </conditionalFormatting>
  <conditionalFormatting sqref="F1313">
    <cfRule type="cellIs" dxfId="2" priority="32" stopIfTrue="1" operator="lessThan">
      <formula>0</formula>
    </cfRule>
  </conditionalFormatting>
  <conditionalFormatting sqref="F1314">
    <cfRule type="cellIs" dxfId="2" priority="31" stopIfTrue="1" operator="lessThan">
      <formula>0</formula>
    </cfRule>
  </conditionalFormatting>
  <conditionalFormatting sqref="F1315">
    <cfRule type="cellIs" dxfId="2" priority="30" stopIfTrue="1" operator="lessThan">
      <formula>0</formula>
    </cfRule>
  </conditionalFormatting>
  <conditionalFormatting sqref="F1316">
    <cfRule type="cellIs" dxfId="2" priority="29" stopIfTrue="1" operator="lessThan">
      <formula>0</formula>
    </cfRule>
  </conditionalFormatting>
  <conditionalFormatting sqref="F1317">
    <cfRule type="cellIs" dxfId="2" priority="28" stopIfTrue="1" operator="lessThan">
      <formula>0</formula>
    </cfRule>
  </conditionalFormatting>
  <conditionalFormatting sqref="F1318">
    <cfRule type="cellIs" dxfId="2" priority="27" stopIfTrue="1" operator="lessThan">
      <formula>0</formula>
    </cfRule>
  </conditionalFormatting>
  <conditionalFormatting sqref="F1319">
    <cfRule type="cellIs" dxfId="2" priority="26" stopIfTrue="1" operator="lessThan">
      <formula>0</formula>
    </cfRule>
  </conditionalFormatting>
  <conditionalFormatting sqref="F1320">
    <cfRule type="cellIs" dxfId="2" priority="25" stopIfTrue="1" operator="lessThan">
      <formula>0</formula>
    </cfRule>
  </conditionalFormatting>
  <conditionalFormatting sqref="F1321">
    <cfRule type="cellIs" dxfId="2" priority="24" stopIfTrue="1" operator="lessThan">
      <formula>0</formula>
    </cfRule>
  </conditionalFormatting>
  <conditionalFormatting sqref="F1322">
    <cfRule type="cellIs" dxfId="2" priority="23" stopIfTrue="1" operator="lessThan">
      <formula>0</formula>
    </cfRule>
  </conditionalFormatting>
  <conditionalFormatting sqref="F1323">
    <cfRule type="cellIs" dxfId="2" priority="22" stopIfTrue="1" operator="lessThan">
      <formula>0</formula>
    </cfRule>
  </conditionalFormatting>
  <conditionalFormatting sqref="F1324">
    <cfRule type="cellIs" dxfId="2" priority="21" stopIfTrue="1" operator="lessThan">
      <formula>0</formula>
    </cfRule>
  </conditionalFormatting>
  <conditionalFormatting sqref="F1325">
    <cfRule type="cellIs" dxfId="2" priority="20" stopIfTrue="1" operator="lessThan">
      <formula>0</formula>
    </cfRule>
  </conditionalFormatting>
  <conditionalFormatting sqref="F1326">
    <cfRule type="cellIs" dxfId="2" priority="19" stopIfTrue="1" operator="lessThan">
      <formula>0</formula>
    </cfRule>
  </conditionalFormatting>
  <conditionalFormatting sqref="F1327">
    <cfRule type="cellIs" dxfId="2" priority="18" stopIfTrue="1" operator="lessThan">
      <formula>0</formula>
    </cfRule>
  </conditionalFormatting>
  <conditionalFormatting sqref="F1328">
    <cfRule type="cellIs" dxfId="2" priority="17" stopIfTrue="1" operator="lessThan">
      <formula>0</formula>
    </cfRule>
  </conditionalFormatting>
  <conditionalFormatting sqref="F1330">
    <cfRule type="cellIs" dxfId="2" priority="16" stopIfTrue="1" operator="lessThan">
      <formula>0</formula>
    </cfRule>
  </conditionalFormatting>
  <conditionalFormatting sqref="F1331">
    <cfRule type="cellIs" dxfId="2" priority="15" stopIfTrue="1" operator="lessThan">
      <formula>0</formula>
    </cfRule>
  </conditionalFormatting>
  <conditionalFormatting sqref="F1332">
    <cfRule type="cellIs" dxfId="2" priority="14" stopIfTrue="1" operator="lessThan">
      <formula>0</formula>
    </cfRule>
  </conditionalFormatting>
  <conditionalFormatting sqref="F1333">
    <cfRule type="cellIs" dxfId="2" priority="13" stopIfTrue="1" operator="lessThan">
      <formula>0</formula>
    </cfRule>
  </conditionalFormatting>
  <conditionalFormatting sqref="F1334">
    <cfRule type="cellIs" dxfId="2" priority="12" stopIfTrue="1" operator="lessThan">
      <formula>0</formula>
    </cfRule>
  </conditionalFormatting>
  <conditionalFormatting sqref="F1335">
    <cfRule type="cellIs" dxfId="2" priority="11" stopIfTrue="1" operator="lessThan">
      <formula>0</formula>
    </cfRule>
  </conditionalFormatting>
  <conditionalFormatting sqref="F1336">
    <cfRule type="cellIs" dxfId="2" priority="10" stopIfTrue="1" operator="lessThan">
      <formula>0</formula>
    </cfRule>
  </conditionalFormatting>
  <conditionalFormatting sqref="F1337">
    <cfRule type="cellIs" dxfId="2" priority="8" stopIfTrue="1" operator="lessThan">
      <formula>0</formula>
    </cfRule>
  </conditionalFormatting>
  <conditionalFormatting sqref="F1338">
    <cfRule type="cellIs" dxfId="2" priority="7" stopIfTrue="1" operator="lessThan">
      <formula>0</formula>
    </cfRule>
  </conditionalFormatting>
  <conditionalFormatting sqref="F1339">
    <cfRule type="cellIs" dxfId="2" priority="6" stopIfTrue="1" operator="lessThan">
      <formula>0</formula>
    </cfRule>
  </conditionalFormatting>
  <conditionalFormatting sqref="F1340">
    <cfRule type="cellIs" dxfId="2" priority="5" stopIfTrue="1" operator="lessThan">
      <formula>0</formula>
    </cfRule>
  </conditionalFormatting>
  <conditionalFormatting sqref="F1341">
    <cfRule type="cellIs" dxfId="2" priority="4" stopIfTrue="1" operator="lessThan">
      <formula>0</formula>
    </cfRule>
  </conditionalFormatting>
  <conditionalFormatting sqref="F1342">
    <cfRule type="cellIs" dxfId="2" priority="1" stopIfTrue="1" operator="lessThan">
      <formula>0</formula>
    </cfRule>
  </conditionalFormatting>
  <conditionalFormatting sqref="F245:F252">
    <cfRule type="cellIs" dxfId="2" priority="1089" stopIfTrue="1" operator="lessThan">
      <formula>0</formula>
    </cfRule>
  </conditionalFormatting>
  <conditionalFormatting sqref="F565:F566">
    <cfRule type="cellIs" dxfId="2" priority="780" stopIfTrue="1" operator="lessThan">
      <formula>0</formula>
    </cfRule>
  </conditionalFormatting>
  <conditionalFormatting sqref="F599:F600">
    <cfRule type="cellIs" dxfId="2" priority="747" stopIfTrue="1" operator="lessThan">
      <formula>0</formula>
    </cfRule>
  </conditionalFormatting>
  <conditionalFormatting sqref="F737:F739">
    <cfRule type="cellIs" dxfId="2" priority="610" stopIfTrue="1" operator="lessThan">
      <formula>0</formula>
    </cfRule>
  </conditionalFormatting>
  <conditionalFormatting sqref="F894:F895">
    <cfRule type="cellIs" dxfId="2" priority="457" stopIfTrue="1" operator="lessThan">
      <formula>0</formula>
    </cfRule>
  </conditionalFormatting>
  <conditionalFormatting sqref="F1202:F1204">
    <cfRule type="cellIs" dxfId="2" priority="143"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B35"/>
  <sheetViews>
    <sheetView showZeros="0" view="pageBreakPreview" zoomScaleNormal="100" topLeftCell="A15" workbookViewId="0">
      <selection activeCell="B29" sqref="B29:B31"/>
    </sheetView>
  </sheetViews>
  <sheetFormatPr defaultColWidth="9" defaultRowHeight="13.5" outlineLevelCol="1"/>
  <cols>
    <col min="1" max="1" width="68.375" style="188" customWidth="1"/>
    <col min="2" max="2" width="36.5" style="188" customWidth="1"/>
    <col min="3" max="16384" width="9" style="188"/>
  </cols>
  <sheetData>
    <row r="1" ht="45" customHeight="1" spans="1:2">
      <c r="A1" s="468" t="s">
        <v>2410</v>
      </c>
      <c r="B1" s="468"/>
    </row>
    <row r="2" ht="20.1" customHeight="1" spans="1:2">
      <c r="A2" s="469"/>
      <c r="B2" s="470" t="s">
        <v>2</v>
      </c>
    </row>
    <row r="3" ht="45" customHeight="1" spans="1:2">
      <c r="A3" s="89" t="s">
        <v>2411</v>
      </c>
      <c r="B3" s="112" t="s">
        <v>6</v>
      </c>
    </row>
    <row r="4" ht="30" customHeight="1" spans="1:2">
      <c r="A4" s="471" t="s">
        <v>2412</v>
      </c>
      <c r="B4" s="472">
        <f>SUM(B5:B8)</f>
        <v>34617.3946</v>
      </c>
    </row>
    <row r="5" ht="30" customHeight="1" spans="1:2">
      <c r="A5" s="473" t="s">
        <v>2413</v>
      </c>
      <c r="B5" s="474">
        <v>19245</v>
      </c>
    </row>
    <row r="6" ht="30" customHeight="1" spans="1:2">
      <c r="A6" s="473" t="s">
        <v>2414</v>
      </c>
      <c r="B6" s="474">
        <v>10124</v>
      </c>
    </row>
    <row r="7" ht="30" customHeight="1" spans="1:2">
      <c r="A7" s="473" t="s">
        <v>2415</v>
      </c>
      <c r="B7" s="474">
        <v>3029.3946</v>
      </c>
    </row>
    <row r="8" ht="30" customHeight="1" spans="1:2">
      <c r="A8" s="473" t="s">
        <v>2416</v>
      </c>
      <c r="B8" s="474">
        <v>2219</v>
      </c>
    </row>
    <row r="9" ht="30" customHeight="1" spans="1:2">
      <c r="A9" s="471" t="s">
        <v>2417</v>
      </c>
      <c r="B9" s="472">
        <f>SUM(B10:B19)</f>
        <v>3793.8605</v>
      </c>
    </row>
    <row r="10" ht="30" customHeight="1" spans="1:2">
      <c r="A10" s="473" t="s">
        <v>2418</v>
      </c>
      <c r="B10" s="474">
        <v>3035</v>
      </c>
    </row>
    <row r="11" ht="30" customHeight="1" spans="1:2">
      <c r="A11" s="473" t="s">
        <v>2419</v>
      </c>
      <c r="B11" s="474">
        <v>131.3375</v>
      </c>
    </row>
    <row r="12" ht="30" customHeight="1" spans="1:2">
      <c r="A12" s="473" t="s">
        <v>2420</v>
      </c>
      <c r="B12" s="474">
        <v>35.55</v>
      </c>
    </row>
    <row r="13" ht="30" customHeight="1" spans="1:2">
      <c r="A13" s="473" t="s">
        <v>2421</v>
      </c>
      <c r="B13" s="474">
        <v>76</v>
      </c>
    </row>
    <row r="14" ht="30" customHeight="1" spans="1:2">
      <c r="A14" s="473" t="s">
        <v>2422</v>
      </c>
      <c r="B14" s="474">
        <v>88.483</v>
      </c>
    </row>
    <row r="15" ht="30" customHeight="1" spans="1:2">
      <c r="A15" s="473" t="s">
        <v>2423</v>
      </c>
      <c r="B15" s="474">
        <v>97.19</v>
      </c>
    </row>
    <row r="16" ht="30" customHeight="1" spans="1:2">
      <c r="A16" s="473" t="s">
        <v>2424</v>
      </c>
      <c r="B16" s="474"/>
    </row>
    <row r="17" ht="30" customHeight="1" spans="1:2">
      <c r="A17" s="473" t="s">
        <v>2425</v>
      </c>
      <c r="B17" s="474">
        <v>282.4</v>
      </c>
    </row>
    <row r="18" ht="30" customHeight="1" spans="1:2">
      <c r="A18" s="473" t="s">
        <v>2426</v>
      </c>
      <c r="B18" s="474">
        <v>32</v>
      </c>
    </row>
    <row r="19" ht="30" customHeight="1" spans="1:2">
      <c r="A19" s="473" t="s">
        <v>2427</v>
      </c>
      <c r="B19" s="474">
        <v>15.9</v>
      </c>
    </row>
    <row r="20" ht="30" customHeight="1" spans="1:2">
      <c r="A20" s="471" t="s">
        <v>2428</v>
      </c>
      <c r="B20" s="472">
        <f>SUM(B21:B22)</f>
        <v>15</v>
      </c>
    </row>
    <row r="21" ht="30" customHeight="1" spans="1:2">
      <c r="A21" s="473" t="s">
        <v>2429</v>
      </c>
      <c r="B21" s="204">
        <v>15</v>
      </c>
    </row>
    <row r="22" ht="30" customHeight="1" spans="1:2">
      <c r="A22" s="473" t="s">
        <v>2430</v>
      </c>
      <c r="B22" s="204"/>
    </row>
    <row r="23" ht="30" customHeight="1" spans="1:2">
      <c r="A23" s="471" t="s">
        <v>2431</v>
      </c>
      <c r="B23" s="472">
        <f>B24+B25</f>
        <v>66865.5032</v>
      </c>
    </row>
    <row r="24" ht="30" customHeight="1" spans="1:2">
      <c r="A24" s="473" t="s">
        <v>2432</v>
      </c>
      <c r="B24" s="204">
        <v>66418.0892</v>
      </c>
    </row>
    <row r="25" ht="30" customHeight="1" spans="1:2">
      <c r="A25" s="473" t="s">
        <v>2433</v>
      </c>
      <c r="B25" s="204">
        <v>447.414</v>
      </c>
    </row>
    <row r="26" ht="30" customHeight="1" spans="1:2">
      <c r="A26" s="471" t="s">
        <v>2434</v>
      </c>
      <c r="B26" s="472">
        <v>1</v>
      </c>
    </row>
    <row r="27" ht="30" customHeight="1" spans="1:2">
      <c r="A27" s="473" t="s">
        <v>2435</v>
      </c>
      <c r="B27" s="204">
        <v>1</v>
      </c>
    </row>
    <row r="28" ht="30" customHeight="1" spans="1:2">
      <c r="A28" s="471" t="s">
        <v>2436</v>
      </c>
      <c r="B28" s="472">
        <f>B29+B30+B31</f>
        <v>16003</v>
      </c>
    </row>
    <row r="29" ht="30" customHeight="1" spans="1:2">
      <c r="A29" s="473" t="s">
        <v>2437</v>
      </c>
      <c r="B29" s="474">
        <v>8208</v>
      </c>
    </row>
    <row r="30" ht="30" customHeight="1" spans="1:2">
      <c r="A30" s="473" t="s">
        <v>2438</v>
      </c>
      <c r="B30" s="474">
        <v>7524</v>
      </c>
    </row>
    <row r="31" ht="30" customHeight="1" spans="1:2">
      <c r="A31" s="473" t="s">
        <v>2439</v>
      </c>
      <c r="B31" s="474">
        <v>271</v>
      </c>
    </row>
    <row r="32" ht="30" customHeight="1" spans="1:2">
      <c r="A32" s="475" t="s">
        <v>2440</v>
      </c>
      <c r="B32" s="472"/>
    </row>
    <row r="33" ht="30" customHeight="1" spans="1:2">
      <c r="A33" s="473" t="s">
        <v>2441</v>
      </c>
      <c r="B33" s="474"/>
    </row>
    <row r="34" ht="30" customHeight="1" spans="1:2">
      <c r="A34" s="473" t="s">
        <v>2442</v>
      </c>
      <c r="B34" s="474"/>
    </row>
    <row r="35" ht="30" customHeight="1" spans="1:2">
      <c r="A35" s="476" t="s">
        <v>2443</v>
      </c>
      <c r="B35" s="472">
        <f>B4+B9+B20+B23+B26+B28+B32</f>
        <v>121295.7583</v>
      </c>
    </row>
  </sheetData>
  <autoFilter xmlns:etc="http://www.wps.cn/officeDocument/2017/etCustomData" ref="A3:B35" etc:filterBottomFollowUsedRange="0">
    <extLst/>
  </autoFilter>
  <mergeCells count="1">
    <mergeCell ref="A1:B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D25"/>
  <sheetViews>
    <sheetView showGridLines="0" showZeros="0" view="pageBreakPreview" zoomScaleNormal="100" topLeftCell="A13" workbookViewId="0">
      <selection activeCell="H12" sqref="H12"/>
    </sheetView>
  </sheetViews>
  <sheetFormatPr defaultColWidth="9" defaultRowHeight="13.5" outlineLevelCol="3"/>
  <cols>
    <col min="1" max="1" width="69.6333333333333" style="188" customWidth="1"/>
    <col min="2" max="2" width="45.6333333333333" style="188" customWidth="1"/>
    <col min="3" max="4" width="16.6333333333333" style="188" hidden="1" customWidth="1"/>
    <col min="5" max="16383" width="9" style="188"/>
    <col min="16384" max="16384" width="9" style="456"/>
  </cols>
  <sheetData>
    <row r="1" s="279" customFormat="1" ht="45" customHeight="1" spans="1:4">
      <c r="A1" s="457" t="s">
        <v>2444</v>
      </c>
      <c r="B1" s="458"/>
      <c r="C1" s="458"/>
      <c r="D1" s="458"/>
    </row>
    <row r="2" ht="20.1" customHeight="1" spans="1:4">
      <c r="A2" s="281"/>
      <c r="B2" s="448" t="s">
        <v>2</v>
      </c>
      <c r="C2" s="459"/>
      <c r="D2" s="459" t="s">
        <v>2</v>
      </c>
    </row>
    <row r="3" ht="45" customHeight="1" spans="1:4">
      <c r="A3" s="186" t="s">
        <v>2445</v>
      </c>
      <c r="B3" s="112" t="s">
        <v>6</v>
      </c>
      <c r="C3" s="460" t="s">
        <v>2446</v>
      </c>
      <c r="D3" s="112" t="s">
        <v>2447</v>
      </c>
    </row>
    <row r="4" ht="36" customHeight="1" spans="1:4">
      <c r="A4" s="461" t="s">
        <v>2448</v>
      </c>
      <c r="B4" s="115"/>
      <c r="C4" s="462" t="e">
        <f>SUM(#REF!)</f>
        <v>#REF!</v>
      </c>
      <c r="D4" s="463" t="e">
        <f>SUM(#REF!)</f>
        <v>#REF!</v>
      </c>
    </row>
    <row r="5" ht="36" customHeight="1" spans="1:4">
      <c r="A5" s="461" t="s">
        <v>2449</v>
      </c>
      <c r="B5" s="115"/>
      <c r="C5" s="464">
        <v>64164</v>
      </c>
      <c r="D5" s="465"/>
    </row>
    <row r="6" ht="36" customHeight="1" spans="1:4">
      <c r="A6" s="461" t="s">
        <v>2450</v>
      </c>
      <c r="B6" s="115"/>
      <c r="C6" s="464">
        <v>9600</v>
      </c>
      <c r="D6" s="465"/>
    </row>
    <row r="7" ht="36" customHeight="1" spans="1:4">
      <c r="A7" s="461" t="s">
        <v>2451</v>
      </c>
      <c r="B7" s="115"/>
      <c r="C7" s="464">
        <v>280</v>
      </c>
      <c r="D7" s="465"/>
    </row>
    <row r="8" ht="36" customHeight="1" spans="1:4">
      <c r="A8" s="461" t="s">
        <v>2452</v>
      </c>
      <c r="B8" s="115"/>
      <c r="C8" s="464">
        <v>83870</v>
      </c>
      <c r="D8" s="465"/>
    </row>
    <row r="9" ht="36" customHeight="1" spans="1:4">
      <c r="A9" s="461" t="s">
        <v>2453</v>
      </c>
      <c r="B9" s="115"/>
      <c r="C9" s="464">
        <v>413</v>
      </c>
      <c r="D9" s="465"/>
    </row>
    <row r="10" ht="36" customHeight="1" spans="1:4">
      <c r="A10" s="461" t="s">
        <v>2454</v>
      </c>
      <c r="B10" s="115"/>
      <c r="C10" s="464">
        <v>60</v>
      </c>
      <c r="D10" s="465"/>
    </row>
    <row r="11" ht="36" customHeight="1" spans="1:4">
      <c r="A11" s="461" t="s">
        <v>2455</v>
      </c>
      <c r="B11" s="115"/>
      <c r="C11" s="464">
        <v>4418</v>
      </c>
      <c r="D11" s="465"/>
    </row>
    <row r="12" ht="36" customHeight="1" spans="1:4">
      <c r="A12" s="461" t="s">
        <v>2456</v>
      </c>
      <c r="B12" s="115"/>
      <c r="C12" s="464"/>
      <c r="D12" s="465"/>
    </row>
    <row r="13" ht="36" customHeight="1" spans="1:4">
      <c r="A13" s="461" t="s">
        <v>2457</v>
      </c>
      <c r="B13" s="115"/>
      <c r="C13" s="464"/>
      <c r="D13" s="465"/>
    </row>
    <row r="14" ht="36" customHeight="1" spans="1:4">
      <c r="A14" s="461" t="s">
        <v>2458</v>
      </c>
      <c r="B14" s="115"/>
      <c r="C14" s="464"/>
      <c r="D14" s="465"/>
    </row>
    <row r="15" ht="36" customHeight="1" spans="1:4">
      <c r="A15" s="461" t="s">
        <v>2459</v>
      </c>
      <c r="B15" s="115"/>
      <c r="C15" s="464"/>
      <c r="D15" s="465">
        <v>5000</v>
      </c>
    </row>
    <row r="16" ht="36" customHeight="1" spans="1:4">
      <c r="A16" s="461" t="s">
        <v>2460</v>
      </c>
      <c r="B16" s="115"/>
      <c r="C16" s="464">
        <v>3800</v>
      </c>
      <c r="D16" s="465"/>
    </row>
    <row r="17" ht="36" customHeight="1" spans="1:4">
      <c r="A17" s="461" t="s">
        <v>2461</v>
      </c>
      <c r="B17" s="115"/>
      <c r="C17" s="464">
        <v>1257</v>
      </c>
      <c r="D17" s="465"/>
    </row>
    <row r="18" ht="36" customHeight="1" spans="1:4">
      <c r="A18" s="461" t="s">
        <v>2462</v>
      </c>
      <c r="B18" s="115"/>
      <c r="C18" s="464">
        <v>2163</v>
      </c>
      <c r="D18" s="465"/>
    </row>
    <row r="19" ht="36" customHeight="1" spans="1:2">
      <c r="A19" s="461" t="s">
        <v>2463</v>
      </c>
      <c r="B19" s="115"/>
    </row>
    <row r="20" ht="36" customHeight="1" spans="1:2">
      <c r="A20" s="461" t="s">
        <v>2464</v>
      </c>
      <c r="B20" s="115"/>
    </row>
    <row r="21" ht="36" customHeight="1" spans="1:2">
      <c r="A21" s="461" t="s">
        <v>2465</v>
      </c>
      <c r="B21" s="115"/>
    </row>
    <row r="22" ht="36" customHeight="1" spans="1:2">
      <c r="A22" s="461" t="s">
        <v>2466</v>
      </c>
      <c r="B22" s="118"/>
    </row>
    <row r="23" ht="36" customHeight="1" spans="1:2">
      <c r="A23" s="466" t="s">
        <v>2467</v>
      </c>
      <c r="B23" s="118"/>
    </row>
    <row r="24" ht="36" customHeight="1" spans="1:2">
      <c r="A24" s="467" t="s">
        <v>2468</v>
      </c>
      <c r="B24" s="118"/>
    </row>
    <row r="25" spans="1:1">
      <c r="A25" s="188" t="s">
        <v>2469</v>
      </c>
    </row>
  </sheetData>
  <autoFilter xmlns:etc="http://www.wps.cn/officeDocument/2017/etCustomData" ref="A1:D25" etc:filterBottomFollowUsedRange="0">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00B0F0"/>
  </sheetPr>
  <dimension ref="A1:F21"/>
  <sheetViews>
    <sheetView showGridLines="0" showZeros="0" view="pageBreakPreview" zoomScaleNormal="85" workbookViewId="0">
      <selection activeCell="C8" sqref="C8"/>
    </sheetView>
  </sheetViews>
  <sheetFormatPr defaultColWidth="9" defaultRowHeight="14.25" outlineLevelCol="5"/>
  <cols>
    <col min="1" max="1" width="43.6333333333333" style="170" customWidth="1"/>
    <col min="2" max="2" width="20.6333333333333" style="172" customWidth="1"/>
    <col min="3" max="3" width="20.6333333333333" style="170" customWidth="1"/>
    <col min="4" max="4" width="20" style="354" customWidth="1"/>
    <col min="5" max="5" width="12.6333333333333" style="170"/>
    <col min="6" max="16377" width="9" style="170"/>
    <col min="16378" max="16379" width="35.6333333333333" style="170"/>
    <col min="16380" max="16384" width="9" style="170"/>
  </cols>
  <sheetData>
    <row r="1" ht="45" customHeight="1" spans="1:4">
      <c r="A1" s="175" t="s">
        <v>2470</v>
      </c>
      <c r="B1" s="175"/>
      <c r="C1" s="175"/>
      <c r="D1" s="175"/>
    </row>
    <row r="2" ht="20.1" customHeight="1" spans="1:4">
      <c r="A2" s="176"/>
      <c r="B2" s="176"/>
      <c r="C2" s="447"/>
      <c r="D2" s="448" t="s">
        <v>2</v>
      </c>
    </row>
    <row r="3" s="171" customFormat="1" ht="45" customHeight="1" spans="1:4">
      <c r="A3" s="178" t="s">
        <v>2471</v>
      </c>
      <c r="B3" s="178" t="s">
        <v>2468</v>
      </c>
      <c r="C3" s="449" t="s">
        <v>2472</v>
      </c>
      <c r="D3" s="449" t="s">
        <v>2473</v>
      </c>
    </row>
    <row r="4" ht="36" customHeight="1" spans="1:4">
      <c r="A4" s="450" t="s">
        <v>2474</v>
      </c>
      <c r="B4" s="451"/>
      <c r="C4" s="451"/>
      <c r="D4" s="451"/>
    </row>
    <row r="5" ht="36" customHeight="1" spans="1:6">
      <c r="A5" s="187" t="s">
        <v>2475</v>
      </c>
      <c r="B5" s="180"/>
      <c r="C5" s="180"/>
      <c r="D5" s="204"/>
      <c r="F5" s="170" t="s">
        <v>2476</v>
      </c>
    </row>
    <row r="6" ht="36" customHeight="1" spans="1:4">
      <c r="A6" s="187" t="s">
        <v>2477</v>
      </c>
      <c r="B6" s="180"/>
      <c r="C6" s="180"/>
      <c r="D6" s="204"/>
    </row>
    <row r="7" ht="36" customHeight="1" spans="1:4">
      <c r="A7" s="187" t="s">
        <v>2478</v>
      </c>
      <c r="B7" s="180"/>
      <c r="C7" s="180"/>
      <c r="D7" s="204"/>
    </row>
    <row r="8" ht="36" customHeight="1" spans="1:4">
      <c r="A8" s="187" t="s">
        <v>2479</v>
      </c>
      <c r="B8" s="180"/>
      <c r="C8" s="180"/>
      <c r="D8" s="204"/>
    </row>
    <row r="9" ht="36" customHeight="1" spans="1:4">
      <c r="A9" s="187" t="s">
        <v>2480</v>
      </c>
      <c r="B9" s="180"/>
      <c r="C9" s="180"/>
      <c r="D9" s="204"/>
    </row>
    <row r="10" ht="36" customHeight="1" spans="1:4">
      <c r="A10" s="187" t="s">
        <v>2481</v>
      </c>
      <c r="B10" s="180"/>
      <c r="C10" s="180"/>
      <c r="D10" s="204"/>
    </row>
    <row r="11" ht="36" customHeight="1" spans="1:4">
      <c r="A11" s="187" t="s">
        <v>2482</v>
      </c>
      <c r="B11" s="180"/>
      <c r="C11" s="180"/>
      <c r="D11" s="204"/>
    </row>
    <row r="12" ht="36" customHeight="1" spans="1:4">
      <c r="A12" s="187" t="s">
        <v>2483</v>
      </c>
      <c r="B12" s="180"/>
      <c r="C12" s="180"/>
      <c r="D12" s="204"/>
    </row>
    <row r="13" ht="36" customHeight="1" spans="1:4">
      <c r="A13" s="187" t="s">
        <v>2484</v>
      </c>
      <c r="B13" s="180"/>
      <c r="C13" s="180"/>
      <c r="D13" s="204"/>
    </row>
    <row r="14" ht="36" customHeight="1" spans="1:4">
      <c r="A14" s="187" t="s">
        <v>2485</v>
      </c>
      <c r="B14" s="180"/>
      <c r="C14" s="180"/>
      <c r="D14" s="204"/>
    </row>
    <row r="15" ht="36" customHeight="1" spans="1:4">
      <c r="A15" s="187" t="s">
        <v>2486</v>
      </c>
      <c r="B15" s="180"/>
      <c r="C15" s="180"/>
      <c r="D15" s="204"/>
    </row>
    <row r="16" ht="36" customHeight="1" spans="1:4">
      <c r="A16" s="187" t="s">
        <v>2487</v>
      </c>
      <c r="B16" s="180"/>
      <c r="C16" s="180"/>
      <c r="D16" s="204"/>
    </row>
    <row r="17" ht="36" customHeight="1" spans="1:4">
      <c r="A17" s="450" t="s">
        <v>2488</v>
      </c>
      <c r="B17" s="451"/>
      <c r="C17" s="451"/>
      <c r="D17" s="451"/>
    </row>
    <row r="18" spans="1:4">
      <c r="A18" s="170" t="s">
        <v>2469</v>
      </c>
      <c r="B18" s="452"/>
      <c r="C18" s="453"/>
      <c r="D18" s="454"/>
    </row>
    <row r="19" spans="3:3">
      <c r="C19" s="455"/>
    </row>
    <row r="20" spans="3:3">
      <c r="C20" s="455"/>
    </row>
    <row r="21" spans="3:3">
      <c r="C21" s="455"/>
    </row>
  </sheetData>
  <mergeCells count="1">
    <mergeCell ref="A1:D1"/>
  </mergeCells>
  <conditionalFormatting sqref="D1">
    <cfRule type="cellIs" dxfId="0" priority="4" stopIfTrue="1" operator="lessThanOrEqual">
      <formula>-1</formula>
    </cfRule>
    <cfRule type="cellIs" dxfId="0" priority="3" stopIfTrue="1" operator="greaterThanOrEqual">
      <formula>10</formula>
    </cfRule>
  </conditionalFormatting>
  <conditionalFormatting sqref="B3:C3">
    <cfRule type="cellIs" dxfId="0" priority="2" stopIfTrue="1" operator="lessThanOrEqual">
      <formula>-1</formula>
    </cfRule>
  </conditionalFormatting>
  <conditionalFormatting sqref="B4:C5 C9:C16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11"/>
  <sheetViews>
    <sheetView view="pageBreakPreview" zoomScaleNormal="100" workbookViewId="0">
      <selection activeCell="H11" sqref="H11"/>
    </sheetView>
  </sheetViews>
  <sheetFormatPr defaultColWidth="9" defaultRowHeight="13.5" outlineLevelCol="4"/>
  <cols>
    <col min="1" max="1" width="37.75" style="378" customWidth="1"/>
    <col min="2" max="2" width="22" style="378" customWidth="1"/>
    <col min="3" max="4" width="23.8833333333333" style="378" customWidth="1"/>
    <col min="5" max="5" width="24.5" style="378" customWidth="1"/>
    <col min="6" max="248" width="9" style="378"/>
    <col min="249" max="16384" width="9" style="432"/>
  </cols>
  <sheetData>
    <row r="1" s="378" customFormat="1" ht="40.5" customHeight="1" spans="1:5">
      <c r="A1" s="380" t="s">
        <v>2489</v>
      </c>
      <c r="B1" s="380"/>
      <c r="C1" s="380"/>
      <c r="D1" s="380"/>
      <c r="E1" s="380"/>
    </row>
    <row r="2" s="378" customFormat="1" ht="17" customHeight="1" spans="1:5">
      <c r="A2" s="433"/>
      <c r="B2" s="433"/>
      <c r="C2" s="433"/>
      <c r="D2" s="434"/>
      <c r="E2" s="177" t="s">
        <v>2</v>
      </c>
    </row>
    <row r="3" s="432" customFormat="1" ht="24.95" customHeight="1" spans="1:5">
      <c r="A3" s="435" t="s">
        <v>4</v>
      </c>
      <c r="B3" s="435" t="s">
        <v>132</v>
      </c>
      <c r="C3" s="435" t="s">
        <v>6</v>
      </c>
      <c r="D3" s="436" t="s">
        <v>2490</v>
      </c>
      <c r="E3" s="437"/>
    </row>
    <row r="4" s="432" customFormat="1" ht="24.95" customHeight="1" spans="1:5">
      <c r="A4" s="438"/>
      <c r="B4" s="438"/>
      <c r="C4" s="438"/>
      <c r="D4" s="178" t="s">
        <v>2491</v>
      </c>
      <c r="E4" s="178" t="s">
        <v>2492</v>
      </c>
    </row>
    <row r="5" s="378" customFormat="1" ht="35" customHeight="1" spans="1:5">
      <c r="A5" s="439" t="s">
        <v>2468</v>
      </c>
      <c r="B5" s="440">
        <f>B6+B7+B8</f>
        <v>1133</v>
      </c>
      <c r="C5" s="440">
        <f>C6+C7+C8</f>
        <v>1130</v>
      </c>
      <c r="D5" s="441">
        <f>C5-B5</f>
        <v>-3</v>
      </c>
      <c r="E5" s="442">
        <f>(C5-B5)/B5</f>
        <v>-0.00264783759929391</v>
      </c>
    </row>
    <row r="6" s="378" customFormat="1" ht="35" customHeight="1" spans="1:5">
      <c r="A6" s="165" t="s">
        <v>2493</v>
      </c>
      <c r="B6" s="441">
        <v>0</v>
      </c>
      <c r="C6" s="441">
        <v>0</v>
      </c>
      <c r="D6" s="441">
        <f t="shared" ref="D5:D10" si="0">C6-B6</f>
        <v>0</v>
      </c>
      <c r="E6" s="442"/>
    </row>
    <row r="7" s="378" customFormat="1" ht="35" customHeight="1" spans="1:5">
      <c r="A7" s="165" t="s">
        <v>2494</v>
      </c>
      <c r="B7" s="441">
        <v>259</v>
      </c>
      <c r="C7" s="441">
        <v>256</v>
      </c>
      <c r="D7" s="441">
        <f t="shared" si="0"/>
        <v>-3</v>
      </c>
      <c r="E7" s="442">
        <f t="shared" ref="E5:E10" si="1">(C7-B7)/B7</f>
        <v>-0.0115830115830116</v>
      </c>
    </row>
    <row r="8" s="378" customFormat="1" ht="35" customHeight="1" spans="1:5">
      <c r="A8" s="165" t="s">
        <v>2495</v>
      </c>
      <c r="B8" s="440">
        <f>B9+B10</f>
        <v>874</v>
      </c>
      <c r="C8" s="440">
        <f>C9+C10</f>
        <v>874</v>
      </c>
      <c r="D8" s="441">
        <f t="shared" si="0"/>
        <v>0</v>
      </c>
      <c r="E8" s="442">
        <f t="shared" si="1"/>
        <v>0</v>
      </c>
    </row>
    <row r="9" s="378" customFormat="1" ht="35" customHeight="1" spans="1:5">
      <c r="A9" s="167" t="s">
        <v>2496</v>
      </c>
      <c r="B9" s="443">
        <v>278</v>
      </c>
      <c r="C9" s="444">
        <v>278</v>
      </c>
      <c r="D9" s="444">
        <f t="shared" si="0"/>
        <v>0</v>
      </c>
      <c r="E9" s="445">
        <f t="shared" si="1"/>
        <v>0</v>
      </c>
    </row>
    <row r="10" s="378" customFormat="1" ht="35" customHeight="1" spans="1:5">
      <c r="A10" s="167" t="s">
        <v>2497</v>
      </c>
      <c r="B10" s="443">
        <v>596</v>
      </c>
      <c r="C10" s="444">
        <v>596</v>
      </c>
      <c r="D10" s="444">
        <f t="shared" si="0"/>
        <v>0</v>
      </c>
      <c r="E10" s="445">
        <f t="shared" si="1"/>
        <v>0</v>
      </c>
    </row>
    <row r="11" s="378" customFormat="1" ht="197" customHeight="1" spans="1:5">
      <c r="A11" s="446" t="s">
        <v>2498</v>
      </c>
      <c r="B11" s="446"/>
      <c r="C11" s="446"/>
      <c r="D11" s="446"/>
      <c r="E11" s="446"/>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scale="94"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sheetPr>
  <dimension ref="A1:E51"/>
  <sheetViews>
    <sheetView showGridLines="0" showZeros="0" view="pageBreakPreview" zoomScaleNormal="115" topLeftCell="A17" workbookViewId="0">
      <selection activeCell="C31" sqref="C31:D31"/>
    </sheetView>
  </sheetViews>
  <sheetFormatPr defaultColWidth="9" defaultRowHeight="15.75" outlineLevelCol="4"/>
  <cols>
    <col min="1" max="1" width="13.25" style="395" customWidth="1"/>
    <col min="2" max="2" width="50.75" style="395" customWidth="1"/>
    <col min="3" max="4" width="20.6333333333333" style="395" customWidth="1"/>
    <col min="5" max="5" width="18.375" style="396" customWidth="1"/>
    <col min="6" max="16356" width="9" style="395"/>
    <col min="16357" max="16357" width="45.6333333333333" style="395"/>
    <col min="16358" max="16384" width="9" style="395"/>
  </cols>
  <sheetData>
    <row r="1" s="392" customFormat="1" ht="40.5" customHeight="1" spans="1:5">
      <c r="A1" s="397" t="s">
        <v>2499</v>
      </c>
      <c r="B1" s="397"/>
      <c r="C1" s="397"/>
      <c r="D1" s="397"/>
      <c r="E1" s="397"/>
    </row>
    <row r="2" s="393" customFormat="1" ht="20.1" customHeight="1" spans="1:5">
      <c r="A2" s="398"/>
      <c r="B2" s="399"/>
      <c r="C2" s="400"/>
      <c r="D2" s="399"/>
      <c r="E2" s="401" t="s">
        <v>2500</v>
      </c>
    </row>
    <row r="3" s="394" customFormat="1" ht="45" customHeight="1" spans="1:5">
      <c r="A3" s="402" t="s">
        <v>2501</v>
      </c>
      <c r="B3" s="403" t="s">
        <v>2502</v>
      </c>
      <c r="C3" s="404" t="s">
        <v>2503</v>
      </c>
      <c r="D3" s="404" t="s">
        <v>2504</v>
      </c>
      <c r="E3" s="404" t="s">
        <v>2505</v>
      </c>
    </row>
    <row r="4" s="394" customFormat="1" ht="36" customHeight="1" spans="1:5">
      <c r="A4" s="405" t="s">
        <v>2506</v>
      </c>
      <c r="B4" s="406" t="s">
        <v>2507</v>
      </c>
      <c r="C4" s="323"/>
      <c r="D4" s="323"/>
      <c r="E4" s="362"/>
    </row>
    <row r="5" ht="36" customHeight="1" spans="1:5">
      <c r="A5" s="405" t="s">
        <v>2508</v>
      </c>
      <c r="B5" s="406" t="s">
        <v>2509</v>
      </c>
      <c r="C5" s="323"/>
      <c r="D5" s="323"/>
      <c r="E5" s="364"/>
    </row>
    <row r="6" ht="36" customHeight="1" spans="1:5">
      <c r="A6" s="405" t="s">
        <v>2510</v>
      </c>
      <c r="B6" s="406" t="s">
        <v>2511</v>
      </c>
      <c r="C6" s="323"/>
      <c r="D6" s="323"/>
      <c r="E6" s="364"/>
    </row>
    <row r="7" ht="36" customHeight="1" spans="1:5">
      <c r="A7" s="405" t="s">
        <v>2512</v>
      </c>
      <c r="B7" s="406" t="s">
        <v>2513</v>
      </c>
      <c r="C7" s="323"/>
      <c r="D7" s="323"/>
      <c r="E7" s="364"/>
    </row>
    <row r="8" ht="36" customHeight="1" spans="1:5">
      <c r="A8" s="405" t="s">
        <v>2514</v>
      </c>
      <c r="B8" s="406" t="s">
        <v>2515</v>
      </c>
      <c r="C8" s="323"/>
      <c r="D8" s="323"/>
      <c r="E8" s="364"/>
    </row>
    <row r="9" ht="36" customHeight="1" spans="1:5">
      <c r="A9" s="405" t="s">
        <v>2516</v>
      </c>
      <c r="B9" s="406" t="s">
        <v>2517</v>
      </c>
      <c r="C9" s="323"/>
      <c r="D9" s="323"/>
      <c r="E9" s="364"/>
    </row>
    <row r="10" ht="36" customHeight="1" spans="1:5">
      <c r="A10" s="405" t="s">
        <v>2518</v>
      </c>
      <c r="B10" s="406" t="s">
        <v>2519</v>
      </c>
      <c r="C10" s="407">
        <v>14552</v>
      </c>
      <c r="D10" s="407">
        <v>13000</v>
      </c>
      <c r="E10" s="364">
        <f t="shared" ref="E10:E14" si="0">(D10-C10)/C10</f>
        <v>-0.106652006597031</v>
      </c>
    </row>
    <row r="11" ht="36" customHeight="1" spans="1:5">
      <c r="A11" s="405" t="s">
        <v>2520</v>
      </c>
      <c r="B11" s="408" t="s">
        <v>2521</v>
      </c>
      <c r="C11" s="409">
        <v>7392</v>
      </c>
      <c r="D11" s="410">
        <v>20000</v>
      </c>
      <c r="E11" s="365">
        <f t="shared" si="0"/>
        <v>1.70562770562771</v>
      </c>
    </row>
    <row r="12" ht="36" customHeight="1" spans="1:5">
      <c r="A12" s="405" t="s">
        <v>2522</v>
      </c>
      <c r="B12" s="408" t="s">
        <v>2523</v>
      </c>
      <c r="C12" s="411">
        <v>372</v>
      </c>
      <c r="D12" s="410"/>
      <c r="E12" s="365">
        <f t="shared" si="0"/>
        <v>-1</v>
      </c>
    </row>
    <row r="13" ht="36" customHeight="1" spans="1:5">
      <c r="A13" s="405" t="s">
        <v>2524</v>
      </c>
      <c r="B13" s="408" t="s">
        <v>2525</v>
      </c>
      <c r="C13" s="409">
        <v>1995</v>
      </c>
      <c r="D13" s="410"/>
      <c r="E13" s="365">
        <f t="shared" si="0"/>
        <v>-1</v>
      </c>
    </row>
    <row r="14" ht="36" customHeight="1" spans="1:5">
      <c r="A14" s="405" t="s">
        <v>2526</v>
      </c>
      <c r="B14" s="408" t="s">
        <v>2527</v>
      </c>
      <c r="C14" s="412">
        <v>-517</v>
      </c>
      <c r="D14" s="413"/>
      <c r="E14" s="365">
        <f t="shared" si="0"/>
        <v>-1</v>
      </c>
    </row>
    <row r="15" ht="36" customHeight="1" spans="1:5">
      <c r="A15" s="405" t="s">
        <v>2528</v>
      </c>
      <c r="B15" s="408" t="s">
        <v>2529</v>
      </c>
      <c r="C15" s="324"/>
      <c r="D15" s="324"/>
      <c r="E15" s="364"/>
    </row>
    <row r="16" ht="36" customHeight="1" spans="1:5">
      <c r="A16" s="414" t="s">
        <v>2530</v>
      </c>
      <c r="B16" s="415" t="s">
        <v>2531</v>
      </c>
      <c r="C16" s="323"/>
      <c r="D16" s="323"/>
      <c r="E16" s="364"/>
    </row>
    <row r="17" ht="36" customHeight="1" spans="1:5">
      <c r="A17" s="414" t="s">
        <v>2532</v>
      </c>
      <c r="B17" s="415" t="s">
        <v>2533</v>
      </c>
      <c r="C17" s="323"/>
      <c r="D17" s="323"/>
      <c r="E17" s="364"/>
    </row>
    <row r="18" ht="36" customHeight="1" spans="1:5">
      <c r="A18" s="414" t="s">
        <v>2534</v>
      </c>
      <c r="B18" s="416" t="s">
        <v>2535</v>
      </c>
      <c r="C18" s="324"/>
      <c r="D18" s="324"/>
      <c r="E18" s="364"/>
    </row>
    <row r="19" ht="36" customHeight="1" spans="1:5">
      <c r="A19" s="414" t="s">
        <v>2536</v>
      </c>
      <c r="B19" s="416" t="s">
        <v>2537</v>
      </c>
      <c r="C19" s="324"/>
      <c r="D19" s="324"/>
      <c r="E19" s="364"/>
    </row>
    <row r="20" ht="36" customHeight="1" spans="1:5">
      <c r="A20" s="414" t="s">
        <v>2538</v>
      </c>
      <c r="B20" s="415" t="s">
        <v>2539</v>
      </c>
      <c r="C20" s="323"/>
      <c r="D20" s="323"/>
      <c r="E20" s="364"/>
    </row>
    <row r="21" ht="36" customHeight="1" spans="1:5">
      <c r="A21" s="414" t="s">
        <v>2540</v>
      </c>
      <c r="B21" s="415" t="s">
        <v>2541</v>
      </c>
      <c r="C21" s="323"/>
      <c r="D21" s="323"/>
      <c r="E21" s="364"/>
    </row>
    <row r="22" ht="36" customHeight="1" spans="1:5">
      <c r="A22" s="414" t="s">
        <v>2542</v>
      </c>
      <c r="B22" s="415" t="s">
        <v>2543</v>
      </c>
      <c r="C22" s="323"/>
      <c r="D22" s="323"/>
      <c r="E22" s="364"/>
    </row>
    <row r="23" ht="36" customHeight="1" spans="1:5">
      <c r="A23" s="405" t="s">
        <v>2544</v>
      </c>
      <c r="B23" s="406" t="s">
        <v>2545</v>
      </c>
      <c r="C23" s="323"/>
      <c r="D23" s="323"/>
      <c r="E23" s="364"/>
    </row>
    <row r="24" ht="36" customHeight="1" spans="1:5">
      <c r="A24" s="405" t="s">
        <v>2546</v>
      </c>
      <c r="B24" s="406" t="s">
        <v>2547</v>
      </c>
      <c r="C24" s="417">
        <v>778</v>
      </c>
      <c r="D24" s="323">
        <v>350</v>
      </c>
      <c r="E24" s="364">
        <f t="shared" ref="E24:E33" si="1">(D24-C24)/C24</f>
        <v>-0.55012853470437</v>
      </c>
    </row>
    <row r="25" ht="36" customHeight="1" spans="1:5">
      <c r="A25" s="405" t="s">
        <v>2548</v>
      </c>
      <c r="B25" s="406" t="s">
        <v>2549</v>
      </c>
      <c r="C25" s="323"/>
      <c r="D25" s="323"/>
      <c r="E25" s="364"/>
    </row>
    <row r="26" ht="36" customHeight="1" spans="1:5">
      <c r="A26" s="405" t="s">
        <v>2550</v>
      </c>
      <c r="B26" s="406" t="s">
        <v>2551</v>
      </c>
      <c r="C26" s="323"/>
      <c r="D26" s="323"/>
      <c r="E26" s="364"/>
    </row>
    <row r="27" ht="36" customHeight="1" spans="1:5">
      <c r="A27" s="405" t="s">
        <v>2552</v>
      </c>
      <c r="B27" s="406" t="s">
        <v>2553</v>
      </c>
      <c r="C27" s="417">
        <v>4656</v>
      </c>
      <c r="D27" s="323">
        <v>528</v>
      </c>
      <c r="E27" s="364">
        <f t="shared" si="1"/>
        <v>-0.88659793814433</v>
      </c>
    </row>
    <row r="28" ht="36" customHeight="1" spans="1:5">
      <c r="A28" s="405"/>
      <c r="B28" s="408"/>
      <c r="C28" s="324"/>
      <c r="D28" s="324"/>
      <c r="E28" s="364"/>
    </row>
    <row r="29" ht="36" customHeight="1" spans="1:5">
      <c r="A29" s="418"/>
      <c r="B29" s="419" t="s">
        <v>2554</v>
      </c>
      <c r="C29" s="323">
        <v>14676</v>
      </c>
      <c r="D29" s="323">
        <v>20878</v>
      </c>
      <c r="E29" s="364">
        <f t="shared" si="1"/>
        <v>0.42259471245571</v>
      </c>
    </row>
    <row r="30" ht="36" customHeight="1" spans="1:5">
      <c r="A30" s="420">
        <v>105</v>
      </c>
      <c r="B30" s="368" t="s">
        <v>2555</v>
      </c>
      <c r="C30" s="421"/>
      <c r="D30" s="345"/>
      <c r="E30" s="364" t="e">
        <f t="shared" si="1"/>
        <v>#DIV/0!</v>
      </c>
    </row>
    <row r="31" ht="36" customHeight="1" spans="1:5">
      <c r="A31" s="422">
        <v>110</v>
      </c>
      <c r="B31" s="423" t="s">
        <v>2556</v>
      </c>
      <c r="C31" s="337">
        <f>C32+C35+C36+C37</f>
        <v>91454</v>
      </c>
      <c r="D31" s="337">
        <f>D32+D35+D36+D37</f>
        <v>24839</v>
      </c>
      <c r="E31" s="364">
        <f t="shared" si="1"/>
        <v>-0.728398976534651</v>
      </c>
    </row>
    <row r="32" ht="36" customHeight="1" spans="1:5">
      <c r="A32" s="422">
        <v>11004</v>
      </c>
      <c r="B32" s="423" t="s">
        <v>2557</v>
      </c>
      <c r="C32" s="337">
        <v>14445</v>
      </c>
      <c r="D32" s="337">
        <v>3500</v>
      </c>
      <c r="E32" s="364">
        <f t="shared" si="1"/>
        <v>-0.757701626860505</v>
      </c>
    </row>
    <row r="33" ht="36" customHeight="1" spans="1:5">
      <c r="A33" s="424">
        <v>1100402</v>
      </c>
      <c r="B33" s="425" t="s">
        <v>2558</v>
      </c>
      <c r="C33" s="426">
        <v>14445</v>
      </c>
      <c r="D33" s="341">
        <v>3500</v>
      </c>
      <c r="E33" s="365">
        <f t="shared" si="1"/>
        <v>-0.757701626860505</v>
      </c>
    </row>
    <row r="34" ht="36" customHeight="1" spans="1:5">
      <c r="A34" s="424">
        <v>1100403</v>
      </c>
      <c r="B34" s="425" t="s">
        <v>2559</v>
      </c>
      <c r="C34" s="339"/>
      <c r="D34" s="341"/>
      <c r="E34" s="364"/>
    </row>
    <row r="35" ht="36" customHeight="1" spans="1:5">
      <c r="A35" s="424">
        <v>11008</v>
      </c>
      <c r="B35" s="425" t="s">
        <v>2560</v>
      </c>
      <c r="C35" s="426">
        <v>4843</v>
      </c>
      <c r="D35" s="341">
        <v>14499</v>
      </c>
      <c r="E35" s="365">
        <f>(D35-C35)/C35</f>
        <v>1.99380549246335</v>
      </c>
    </row>
    <row r="36" ht="36" customHeight="1" spans="1:5">
      <c r="A36" s="424">
        <v>11009</v>
      </c>
      <c r="B36" s="425" t="s">
        <v>2561</v>
      </c>
      <c r="C36" s="339">
        <v>5066</v>
      </c>
      <c r="D36" s="341"/>
      <c r="E36" s="364"/>
    </row>
    <row r="37" ht="36" customHeight="1" spans="1:5">
      <c r="A37" s="427" t="s">
        <v>2562</v>
      </c>
      <c r="B37" s="428" t="s">
        <v>2563</v>
      </c>
      <c r="C37" s="339">
        <v>67100</v>
      </c>
      <c r="D37" s="341">
        <v>6840</v>
      </c>
      <c r="E37" s="364"/>
    </row>
    <row r="38" ht="36" customHeight="1" spans="1:5">
      <c r="A38" s="429"/>
      <c r="B38" s="430" t="s">
        <v>2564</v>
      </c>
      <c r="C38" s="337">
        <f>C29+C30+C31</f>
        <v>106130</v>
      </c>
      <c r="D38" s="345">
        <f>D29+D30+D31</f>
        <v>45717</v>
      </c>
      <c r="E38" s="364">
        <f>(D38-C38)/C38</f>
        <v>-0.56923584283426</v>
      </c>
    </row>
    <row r="39" spans="3:4">
      <c r="C39" s="431"/>
      <c r="D39" s="431"/>
    </row>
    <row r="41" spans="3:4">
      <c r="C41" s="431"/>
      <c r="D41" s="431"/>
    </row>
    <row r="43" spans="3:4">
      <c r="C43" s="431"/>
      <c r="D43" s="431"/>
    </row>
    <row r="44" spans="3:4">
      <c r="C44" s="431"/>
      <c r="D44" s="431"/>
    </row>
    <row r="46" spans="3:4">
      <c r="C46" s="431"/>
      <c r="D46" s="431"/>
    </row>
    <row r="47" spans="3:4">
      <c r="C47" s="431"/>
      <c r="D47" s="431"/>
    </row>
    <row r="48" spans="3:4">
      <c r="C48" s="431"/>
      <c r="D48" s="431"/>
    </row>
    <row r="49" spans="3:4">
      <c r="C49" s="431"/>
      <c r="D49" s="431"/>
    </row>
    <row r="51" spans="3:4">
      <c r="C51" s="431"/>
      <c r="D51" s="431"/>
    </row>
  </sheetData>
  <autoFilter xmlns:etc="http://www.wps.cn/officeDocument/2017/etCustomData" ref="A3:E38" etc:filterBottomFollowUsedRange="0">
    <extLst/>
  </autoFilter>
  <mergeCells count="1">
    <mergeCell ref="A1:E1"/>
  </mergeCells>
  <conditionalFormatting sqref="B30">
    <cfRule type="expression" dxfId="1" priority="6"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5" stopIfTrue="1">
      <formula>"len($A:$A)=3"</formula>
    </cfRule>
  </conditionalFormatting>
  <conditionalFormatting sqref="D30 D33:D35">
    <cfRule type="expression" dxfId="1" priority="4" stopIfTrue="1">
      <formula>"len($A:$A)=3"</formula>
    </cfRule>
  </conditionalFormatting>
  <conditionalFormatting sqref="B31 B33">
    <cfRule type="expression" dxfId="1" priority="3" stopIfTrue="1">
      <formula>"len($A:$A)=3"</formula>
    </cfRule>
  </conditionalFormatting>
  <printOptions horizontalCentered="1"/>
  <pageMargins left="0.471527777777778" right="0.393055555555556" top="0.747916666666667" bottom="0.747916666666667" header="0.313888888888889" footer="0.313888888888889"/>
  <pageSetup paperSize="9" scale="70"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楚雄州南华县党政机关单位</Company>
  <Application>WPS 表格</Application>
  <HeadingPairs>
    <vt:vector size="2" baseType="variant">
      <vt:variant>
        <vt:lpstr>工作表</vt:lpstr>
      </vt:variant>
      <vt:variant>
        <vt:i4>33</vt:i4>
      </vt:variant>
    </vt:vector>
  </HeadingPairs>
  <TitlesOfParts>
    <vt:vector size="33" baseType="lpstr">
      <vt:lpstr>1-1大姚县一般公共预算收入情况表</vt:lpstr>
      <vt:lpstr>1-2大姚县一般公共预算支出情况表</vt:lpstr>
      <vt:lpstr>1-3大姚县本级一般公共预算收入情况表</vt:lpstr>
      <vt:lpstr>1-4大姚县本级一般公共预算支出情况表（公开到项级）</vt:lpstr>
      <vt:lpstr>1-5大姚县本级一般公共预算基本支出情况表（公开到款级）</vt:lpstr>
      <vt:lpstr>1-6大姚县本级一般公共预算支出表（州（市）对下转移支付项目）</vt:lpstr>
      <vt:lpstr>1-7大姚县分地区税收返还和转移支付预算表</vt:lpstr>
      <vt:lpstr>1-8大姚县本级“三公”经费预算财政拨款情况统计表</vt:lpstr>
      <vt:lpstr>2-1大姚县政府性基金预算收入情况表</vt:lpstr>
      <vt:lpstr>2-2大姚县政府性基金预算支出情况表</vt:lpstr>
      <vt:lpstr>2-3大姚县本级政府性基金预算收入情况表</vt:lpstr>
      <vt:lpstr>2-4大姚县本级政府性基金预算支出情况表（公开到项级）</vt:lpstr>
      <vt:lpstr>2-5大姚县本级政府性基金支出表（州（市）对下转移支付）</vt:lpstr>
      <vt:lpstr>3-1大姚县国有资本经营收入预算情况表</vt:lpstr>
      <vt:lpstr>3-2大姚县国有资本经营支出预算情况表</vt:lpstr>
      <vt:lpstr>3-3大姚县本级国有资本经营收入预算情况表</vt:lpstr>
      <vt:lpstr>3-4大姚县本级国有资本经营支出预算情况表（公开到项级）</vt:lpstr>
      <vt:lpstr>3-6 大姚县本级国有资本经营预算转移支付表（分项目）</vt:lpstr>
      <vt:lpstr>3-5 大姚县国有资本经营预算转移支付表（分地区）</vt:lpstr>
      <vt:lpstr>4-1大姚县社会保险基金收入预算情况表</vt:lpstr>
      <vt:lpstr>4-2大姚县社会保险基金支出预算情况表</vt:lpstr>
      <vt:lpstr>4-3大姚县县本级社会保险基金收入预算情况表</vt:lpstr>
      <vt:lpstr>4-4大姚县县本级社会保险基金支出预算情况表</vt:lpstr>
      <vt:lpstr>5-1   2024年地方政府债务限额及余额预算情况表</vt:lpstr>
      <vt:lpstr>5-2  2024年地方政府一般债务余额情况表</vt:lpstr>
      <vt:lpstr>5-3  本级2024年地方政府一般债务余额情况表</vt:lpstr>
      <vt:lpstr>5-42024年地方政府专项债务余额情况表</vt:lpstr>
      <vt:lpstr>5-5 本级2024年地方政府专项债务余额情况表（本级）</vt:lpstr>
      <vt:lpstr>5-6 地方政府债券发行及还本付息情况表</vt:lpstr>
      <vt:lpstr>5-7 2025年政府专项债务限额和余额情况表</vt:lpstr>
      <vt:lpstr>5-8 2025年年初新增地方政府债券资金安排表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2024-01-30T03:50:00Z</dcterms:created>
  <dcterms:modified xsi:type="dcterms:W3CDTF">2025-02-27T03:45:16Z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614853071CD542449FBB5F908E9463AC_11</vt:lpwstr>
  </property>
  <property fmtid="{D5CDD505-2E9C-101B-9397-08002B2CF9AE}" pid="3" name="KSOProductBuildVer">
    <vt:lpwstr>2052-12.1.0.20305</vt:lpwstr>
  </property>
  <property fmtid="{D5CDD505-2E9C-101B-9397-08002B2CF9AE}" pid="4" name="KSOReadingLayout">
    <vt:bool>false</vt:bool>
  </property>
</Properties>
</file>