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tabRatio="768" firstSheet="11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<sst xmlns="http://schemas.openxmlformats.org/spreadsheetml/2006/main" count="1135" uniqueCount="450">
  <si>
    <t>预算01-1表</t>
  </si>
  <si>
    <t>财务收支预算总表</t>
  </si>
  <si>
    <t>单位名称：大姚县公安局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</si>
  <si>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</si>
  <si>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</si>
  <si>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</si>
  <si>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</si>
  <si>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</si>
  <si>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</si>
  <si>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</si>
  <si>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</si>
  <si>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</si>
  <si>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</si>
  <si>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</si>
  <si>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</si>
  <si>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</si>
  <si>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</si>
  <si>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</si>
  <si>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</si>
  <si>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</si>
  <si>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</si>
  <si>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</si>
  <si>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</si>
  <si>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</si>
  <si>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</si>
  <si>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</si>
  <si>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</si>
  <si>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</si>
  <si>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</si>
  <si>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</si>
  <si>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</si>
  <si>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</si>
  <si>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</si>
  <si>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</si>
  <si>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</si>
  <si>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</si>
  <si>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</si>
  <si>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</si>
  <si>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</si>
  <si>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</si>
  <si>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</si>
  <si>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</si>
  <si>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</si>
  <si>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</si>
  <si>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</si>
  <si>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</si>
  <si>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</si>
  <si>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</si>
  <si>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</si>
  <si>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</si>
  <si>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</si>
  <si>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</si>
  <si>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</si>
  <si>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</si>
  <si>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</si>
  <si>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</si>
  <si>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</si>
  <si>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</si>
  <si>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</si>
  <si>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</si>
  <si>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</si>
  <si>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</si>
  <si>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</si>
  <si>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</si>
  <si>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</si>
  <si>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</si>
  <si>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111001</t>
  </si>
  <si>
    <t>大姚县公安局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</si>
  <si>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</si>
  <si>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</si>
  <si>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</si>
  <si>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</si>
  <si>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</si>
  <si>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</si>
  <si>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</si>
  <si>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</si>
  <si>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</si>
  <si>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</si>
  <si>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</si>
  <si>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</si>
  <si>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204</t>
  </si>
  <si>
    <t>公共安全支出</t>
  </si>
  <si>
    <t>20402</t>
  </si>
  <si>
    <t xml:space="preserve">  公安</t>
  </si>
  <si>
    <t>2040201</t>
  </si>
  <si>
    <t xml:space="preserve">    行政运行</t>
  </si>
  <si>
    <t>2040202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</si>
  <si>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</si>
  <si>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</si>
  <si>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</si>
  <si>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</si>
  <si>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</si>
  <si>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</si>
  <si>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</si>
  <si>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</si>
  <si>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</si>
  <si>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</si>
  <si>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</si>
  <si>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</si>
  <si>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</si>
  <si>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</si>
  <si>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</si>
  <si>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</si>
  <si>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</si>
  <si>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</si>
  <si>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</si>
  <si>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</si>
  <si>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</si>
  <si>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</si>
  <si>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</si>
  <si>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</si>
  <si>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</si>
  <si>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</si>
  <si>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</si>
  <si>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</si>
  <si>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</si>
  <si>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</si>
  <si>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</si>
  <si>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</si>
  <si>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</si>
  <si>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</si>
  <si>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</si>
  <si>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</si>
  <si>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</si>
  <si>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</si>
  <si>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</si>
  <si>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</si>
  <si>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</si>
  <si>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</si>
  <si>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</si>
  <si>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</si>
  <si>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</si>
  <si>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</si>
  <si>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</si>
  <si>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</si>
  <si>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</si>
  <si>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</si>
  <si>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</si>
  <si>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</si>
  <si>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</si>
  <si>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</si>
  <si>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</si>
  <si>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</si>
  <si>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</si>
  <si>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</si>
  <si>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</si>
  <si>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</si>
  <si>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</si>
  <si>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</si>
  <si>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</si>
  <si>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</si>
  <si>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</si>
  <si>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</si>
  <si>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</si>
  <si>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</si>
  <si>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</si>
  <si>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</si>
  <si>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</si>
  <si>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</si>
  <si>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</si>
  <si>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</si>
  <si>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</si>
  <si>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</si>
  <si>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</si>
  <si>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</si>
  <si>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</si>
  <si>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</si>
  <si>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</si>
  <si>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</si>
  <si>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</si>
  <si>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</si>
  <si>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</si>
  <si>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</si>
  <si>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</si>
  <si>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</si>
  <si>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</si>
  <si>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</si>
  <si>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</si>
  <si>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</si>
  <si>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</si>
  <si>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</si>
  <si>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</si>
  <si>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</si>
  <si>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</si>
  <si>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</si>
  <si>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</si>
  <si>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</si>
  <si>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</si>
  <si>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</si>
  <si>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</si>
  <si>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</si>
  <si>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</si>
  <si>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</si>
  <si>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</si>
  <si>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</si>
  <si>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</si>
  <si>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</si>
  <si>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</si>
  <si>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</si>
  <si>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</si>
  <si>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</si>
  <si>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</si>
  <si>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</si>
  <si>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</si>
  <si>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</si>
  <si>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</si>
  <si>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</si>
  <si>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</si>
  <si>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大姚县公安局</t>
  </si>
  <si>
    <t>532326231100001367322</t>
  </si>
  <si>
    <t>行政人员基本工资</t>
  </si>
  <si>
    <t>行政运行</t>
  </si>
  <si>
    <t>30101</t>
  </si>
  <si>
    <t>基本工资</t>
  </si>
  <si>
    <t>532326231100001367323</t>
  </si>
  <si>
    <t>行政人员津贴补贴</t>
  </si>
  <si>
    <t>30102</t>
  </si>
  <si>
    <t>津贴补贴</t>
  </si>
  <si>
    <t>532326221100000344456</t>
  </si>
  <si>
    <t>行政公务交通补贴</t>
  </si>
  <si>
    <t>30239</t>
  </si>
  <si>
    <t>其他交通费用</t>
  </si>
  <si>
    <t>532326221100000344436</t>
  </si>
  <si>
    <t>2017年新增绩效奖励（行政）</t>
  </si>
  <si>
    <t>30103</t>
  </si>
  <si>
    <t>奖金</t>
  </si>
  <si>
    <t>532326231100001367324</t>
  </si>
  <si>
    <t>行政人员年终一次性资金</t>
  </si>
  <si>
    <t>532326231100001367321</t>
  </si>
  <si>
    <t>年终考核奖（行政）</t>
  </si>
  <si>
    <t>532326210000000020028</t>
  </si>
  <si>
    <t>机关事业单位基本养老保险缴费</t>
  </si>
  <si>
    <t>机关事业单位基本养老保险缴费支出</t>
  </si>
  <si>
    <t>30108</t>
  </si>
  <si>
    <t>532326231100001367306</t>
  </si>
  <si>
    <t>医疗保险缴费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</si>
  <si>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</si>
  <si>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</si>
  <si>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</si>
  <si>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</si>
  <si>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</si>
  <si>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</si>
  <si>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</si>
  <si>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</si>
  <si>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</si>
  <si>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532326231100001367325</t>
  </si>
  <si>
    <t>工伤保险</t>
  </si>
  <si>
    <t>532326241100002152685</t>
  </si>
  <si>
    <t>编外人员经费</t>
  </si>
  <si>
    <t>30199</t>
  </si>
  <si>
    <t>其他工资福利支出</t>
  </si>
  <si>
    <t>532326231100001367326</t>
  </si>
  <si>
    <t>住房公积金</t>
  </si>
  <si>
    <t>30113</t>
  </si>
  <si>
    <t>532326231100001367307</t>
  </si>
  <si>
    <t>退休生活补助</t>
  </si>
  <si>
    <t>行政单位离退休</t>
  </si>
  <si>
    <t>30302</t>
  </si>
  <si>
    <t>退休费</t>
  </si>
  <si>
    <t>532326221100000344439</t>
  </si>
  <si>
    <t>工会经费</t>
  </si>
  <si>
    <t>30228</t>
  </si>
  <si>
    <t>532326221100000344454</t>
  </si>
  <si>
    <t>公车购置及运维费</t>
  </si>
  <si>
    <t>30231</t>
  </si>
  <si>
    <t>公务用车运行维护费</t>
  </si>
  <si>
    <t>532326221100000344455</t>
  </si>
  <si>
    <t>30217</t>
  </si>
  <si>
    <t>532326231100001367334</t>
  </si>
  <si>
    <t>政法部门公用经费</t>
  </si>
  <si>
    <t>30213</t>
  </si>
  <si>
    <t>维修（护）费</t>
  </si>
  <si>
    <t>31002</t>
  </si>
  <si>
    <t>办公设备购置</t>
  </si>
  <si>
    <t>30226</t>
  </si>
  <si>
    <t>劳务费</t>
  </si>
  <si>
    <t>30201</t>
  </si>
  <si>
    <t>办公费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</si>
  <si>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</si>
  <si>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</si>
  <si>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</si>
  <si>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</si>
  <si>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</si>
  <si>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</si>
  <si>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</si>
  <si>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</si>
  <si>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532326231100001367349</t>
  </si>
  <si>
    <t>退休公用经费</t>
  </si>
  <si>
    <t>532326210000000020036</t>
  </si>
  <si>
    <t>公务交通专项经费</t>
  </si>
  <si>
    <t>532326241100002146223</t>
  </si>
  <si>
    <t>看守所拘押人员生活补助经费</t>
  </si>
  <si>
    <t>一般行政管理事务</t>
  </si>
  <si>
    <t>30218</t>
  </si>
  <si>
    <t>专用材料费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</si>
  <si>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</si>
  <si>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</si>
  <si>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</si>
  <si>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</si>
  <si>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</si>
  <si>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</si>
  <si>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</si>
  <si>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</si>
  <si>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</si>
  <si>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229 其他运转类</t>
  </si>
  <si>
    <t>532326241100002146294</t>
  </si>
  <si>
    <t>看守所、拘留所监区水电、公杂资金</t>
  </si>
  <si>
    <t>312 民生类</t>
  </si>
  <si>
    <t>532326241100002138374</t>
  </si>
  <si>
    <t>其它财政供养（遗属人员）生活补助经费</t>
  </si>
  <si>
    <t>死亡抚恤</t>
  </si>
  <si>
    <t>30305</t>
  </si>
  <si>
    <t>生活补助</t>
  </si>
  <si>
    <t>532326241100002146299</t>
  </si>
  <si>
    <t>武警中队公用支出保障经费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</si>
  <si>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</si>
  <si>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</si>
  <si>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</si>
  <si>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</si>
  <si>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</si>
  <si>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</si>
  <si>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</si>
  <si>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</si>
  <si>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</si>
  <si>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</si>
  <si>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</si>
  <si>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</si>
  <si>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其它财政供养（遗属人员）生活补助经费</t>
  </si>
  <si>
    <t>依据国家相关规定，依法保障符合领取遗属生活补助人员23名群体的合法利益，确保按时发放县公安局遗属人员生活补助，确保人员稳定</t>
  </si>
  <si>
    <t>产出指标</t>
  </si>
  <si>
    <t/>
  </si>
  <si>
    <t>数量指标</t>
  </si>
  <si>
    <t>保障遗属人员数</t>
  </si>
  <si>
    <t>=</t>
  </si>
  <si>
    <t>人次</t>
  </si>
  <si>
    <t>定性指标</t>
  </si>
  <si>
    <t>反映部门（单位）保障遗属人员数</t>
  </si>
  <si>
    <t>时效指标</t>
  </si>
  <si>
    <t>按月发放</t>
  </si>
  <si>
    <t>是/否</t>
  </si>
  <si>
    <t>反映部门（单位）保障进度</t>
  </si>
  <si>
    <t>效益指标</t>
  </si>
  <si>
    <t>社会效益指标</t>
  </si>
  <si>
    <t>遗属人员稳定情况</t>
  </si>
  <si>
    <t>人员稳定</t>
  </si>
  <si>
    <t>定量指标</t>
  </si>
  <si>
    <t>反映部门（单位）遗属人员稳定情况</t>
  </si>
  <si>
    <t>满意度指标</t>
  </si>
  <si>
    <t>服务对象满意度指标</t>
  </si>
  <si>
    <t>遗属人员满意度</t>
  </si>
  <si>
    <t>&gt;=</t>
  </si>
  <si>
    <t>90</t>
  </si>
  <si>
    <t>%</t>
  </si>
  <si>
    <t>反映部门遗属人员对工资福利发放的满意程度。</t>
  </si>
  <si>
    <t>社会公众满意度</t>
  </si>
  <si>
    <t>反映社会公众对部门（单位）履职情况的满意程度。</t>
  </si>
  <si>
    <t xml:space="preserve">  看守所、拘留所监区水电、公杂资金</t>
  </si>
  <si>
    <t>保障县看守所、拘留所拘押人员蜀水电、维修、公杂等费用，确保监所安全、稳定，保障刑事诉讼活动顺利进行。</t>
  </si>
  <si>
    <t>看守所、拘留所月关押量</t>
  </si>
  <si>
    <t>65</t>
  </si>
  <si>
    <t>反映看守所实际保障关押人员数量</t>
  </si>
  <si>
    <t>看守所重特大事故发生率</t>
  </si>
  <si>
    <t>&lt;=</t>
  </si>
  <si>
    <t>件</t>
  </si>
  <si>
    <t>反映看守所管理情况</t>
  </si>
  <si>
    <t>部门运转</t>
  </si>
  <si>
    <t>正常运转</t>
  </si>
  <si>
    <t>反映部门（单位）运转情况</t>
  </si>
  <si>
    <t>看守所民警满意度</t>
  </si>
  <si>
    <t>反映部门（单位）人员对保障情况的满意程度。</t>
  </si>
  <si>
    <t>反映社会公众对部门（单位）履职情况的满意程度</t>
  </si>
  <si>
    <t xml:space="preserve">  武警中队公用支出保障经费</t>
  </si>
  <si>
    <t>保障武警部队人员、车辆、公用经费、确保单位正常运转。</t>
  </si>
  <si>
    <t>保障武警部队人员数</t>
  </si>
  <si>
    <t>38</t>
  </si>
  <si>
    <t>人</t>
  </si>
  <si>
    <t>反映部门（单位）实际发放工资福利人员数量</t>
  </si>
  <si>
    <t>部门运转正常</t>
  </si>
  <si>
    <t>武警联勤机制正常开展</t>
  </si>
  <si>
    <t>联勤机制正常开展</t>
  </si>
  <si>
    <t>反映武警、公安联勤全年正常运转</t>
  </si>
  <si>
    <t>单位人员满意度</t>
  </si>
  <si>
    <t>反映部门（单位）人员对部门运转保障的满意程度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</si>
  <si>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</si>
  <si>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</si>
  <si>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</si>
  <si>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</si>
  <si>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</si>
  <si>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</si>
  <si>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</si>
  <si>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</si>
  <si>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</si>
  <si>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</si>
  <si>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</si>
  <si>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</si>
  <si>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</si>
  <si>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</si>
  <si>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</si>
  <si>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</si>
  <si>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会议桌</t>
  </si>
  <si>
    <t>张</t>
  </si>
  <si>
    <t>会议椅</t>
  </si>
  <si>
    <t>把</t>
  </si>
  <si>
    <t>30</t>
  </si>
  <si>
    <t>办公桌</t>
  </si>
  <si>
    <t>办公椅</t>
  </si>
  <si>
    <t>文件柜</t>
  </si>
  <si>
    <t>组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</si>
  <si>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</si>
  <si>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</si>
  <si>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</si>
  <si>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</si>
  <si>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</si>
  <si>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</si>
  <si>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</si>
  <si>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</si>
  <si>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</si>
  <si>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</si>
  <si>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</si>
  <si>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</si>
  <si>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</si>
  <si>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</si>
  <si>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</si>
  <si>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</si>
  <si>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</si>
  <si>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</si>
  <si>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</si>
  <si>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</si>
  <si>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</si>
  <si>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</si>
  <si>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</si>
  <si>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</si>
  <si>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</si>
  <si>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</si>
  <si>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家具和用具</t>
  </si>
  <si>
    <t>A05010201 办公桌</t>
  </si>
  <si>
    <t>A05010202 会议桌</t>
  </si>
  <si>
    <t>A05010303 会议椅</t>
  </si>
  <si>
    <t>A05010301 办公椅</t>
  </si>
  <si>
    <t>A05010502 文件柜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</si>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</sst>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#,##0.00;[Red]#,##0.00"/>
    <numFmt numFmtId="182" formatCode="0.00_);[Red]\-0.00\ "/>
  </numFmts>
  <fonts count="78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9"/>
      <name val="Microsoft YaHei UI"/>
      <family val="2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6"/>
      <color rgb="FF000000"/>
      <name val="仿宋_GB2312"/>
      <family val="3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97">
    <xf numFmtId="0" fontId="0" fillId="0" borderId="0" xfId="0" applyAlignment="1">
      <alignment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3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2" fillId="0" borderId="0" xfId="67" applyFont="1" applyFill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5" fillId="33" borderId="10" xfId="67" applyFont="1" applyFill="1" applyBorder="1" applyAlignment="1" applyProtection="1">
      <alignment horizontal="center" vertical="center" wrapText="1"/>
      <protection locked="0"/>
    </xf>
    <xf numFmtId="0" fontId="65" fillId="33" borderId="11" xfId="67" applyFont="1" applyFill="1" applyBorder="1" applyAlignment="1" applyProtection="1">
      <alignment horizontal="center" vertical="center" wrapText="1"/>
      <protection locked="0"/>
    </xf>
    <xf numFmtId="0" fontId="65" fillId="33" borderId="12" xfId="67" applyFont="1" applyFill="1" applyBorder="1" applyAlignment="1" applyProtection="1">
      <alignment horizontal="center" vertical="center" wrapText="1"/>
      <protection locked="0"/>
    </xf>
    <xf numFmtId="0" fontId="65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5" fillId="33" borderId="15" xfId="67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0" fontId="65" fillId="33" borderId="16" xfId="67" applyFont="1" applyFill="1" applyBorder="1" applyAlignment="1" applyProtection="1">
      <alignment horizontal="center" vertical="center" wrapText="1"/>
      <protection locked="0"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5" fillId="0" borderId="18" xfId="67" applyFont="1" applyFill="1" applyBorder="1" applyAlignment="1" applyProtection="1">
      <alignment horizontal="center" vertical="center" wrapText="1"/>
      <protection locked="0"/>
    </xf>
    <xf numFmtId="0" fontId="65" fillId="0" borderId="19" xfId="67" applyFont="1" applyFill="1" applyBorder="1" applyAlignment="1" applyProtection="1">
      <alignment horizontal="center" vertical="center"/>
      <protection locked="0"/>
    </xf>
    <xf numFmtId="0" fontId="65" fillId="0" borderId="18" xfId="67" applyFont="1" applyFill="1" applyBorder="1" applyAlignment="1" applyProtection="1">
      <alignment horizontal="center" vertical="center"/>
      <protection locked="0"/>
    </xf>
    <xf numFmtId="0" fontId="64" fillId="33" borderId="18" xfId="67" applyFont="1" applyFill="1" applyBorder="1" applyAlignment="1" applyProtection="1">
      <alignment horizontal="left" vertical="center" wrapText="1"/>
      <protection/>
    </xf>
    <xf numFmtId="0" fontId="64" fillId="33" borderId="18" xfId="67" applyFont="1" applyFill="1" applyBorder="1" applyAlignment="1" applyProtection="1">
      <alignment horizontal="center" vertical="center" wrapText="1"/>
      <protection locked="0"/>
    </xf>
    <xf numFmtId="4" fontId="64" fillId="0" borderId="18" xfId="67" applyNumberFormat="1" applyFont="1" applyFill="1" applyBorder="1" applyAlignment="1" applyProtection="1">
      <alignment horizontal="right" vertical="center"/>
      <protection/>
    </xf>
    <xf numFmtId="4" fontId="64" fillId="0" borderId="18" xfId="67" applyNumberFormat="1" applyFont="1" applyFill="1" applyBorder="1" applyAlignment="1" applyProtection="1">
      <alignment horizontal="right" vertical="center"/>
      <protection locked="0"/>
    </xf>
    <xf numFmtId="0" fontId="64" fillId="0" borderId="18" xfId="67" applyFont="1" applyFill="1" applyBorder="1" applyAlignment="1" applyProtection="1">
      <alignment horizontal="left" vertical="center" wrapText="1"/>
      <protection locked="0"/>
    </xf>
    <xf numFmtId="0" fontId="0" fillId="0" borderId="18" xfId="67" applyFont="1" applyFill="1" applyBorder="1" applyAlignment="1" applyProtection="1">
      <alignment/>
      <protection/>
    </xf>
    <xf numFmtId="0" fontId="64" fillId="33" borderId="13" xfId="67" applyFont="1" applyFill="1" applyBorder="1" applyAlignment="1" applyProtection="1">
      <alignment horizontal="center" vertical="center" wrapText="1"/>
      <protection/>
    </xf>
    <xf numFmtId="0" fontId="64" fillId="33" borderId="14" xfId="67" applyFont="1" applyFill="1" applyBorder="1" applyAlignment="1" applyProtection="1">
      <alignment horizontal="center" vertical="center" wrapText="1"/>
      <protection locked="0"/>
    </xf>
    <xf numFmtId="0" fontId="64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2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5" fillId="0" borderId="12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3" fontId="65" fillId="0" borderId="18" xfId="67" applyNumberFormat="1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left" vertical="center" wrapText="1"/>
      <protection/>
    </xf>
    <xf numFmtId="0" fontId="65" fillId="0" borderId="18" xfId="67" applyFont="1" applyFill="1" applyBorder="1" applyAlignment="1" applyProtection="1">
      <alignment horizontal="right" vertical="center"/>
      <protection locked="0"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5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12" fillId="0" borderId="24" xfId="65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49" fontId="12" fillId="0" borderId="10" xfId="66" applyNumberFormat="1" applyFont="1" applyFill="1" applyBorder="1" applyAlignment="1">
      <alignment horizontal="left" vertical="center" wrapText="1"/>
      <protection/>
    </xf>
    <xf numFmtId="180" fontId="12" fillId="0" borderId="10" xfId="65" applyNumberFormat="1" applyFont="1" applyFill="1" applyBorder="1" applyAlignment="1">
      <alignment horizontal="center" vertical="center" wrapText="1"/>
      <protection/>
    </xf>
    <xf numFmtId="0" fontId="8" fillId="0" borderId="25" xfId="72" applyFill="1" applyBorder="1" applyAlignment="1">
      <alignment horizontal="center" vertical="center"/>
      <protection/>
    </xf>
    <xf numFmtId="0" fontId="8" fillId="0" borderId="26" xfId="72" applyFill="1" applyBorder="1" applyAlignment="1">
      <alignment horizontal="center" vertical="center"/>
      <protection/>
    </xf>
    <xf numFmtId="0" fontId="8" fillId="0" borderId="27" xfId="72" applyFill="1" applyBorder="1" applyAlignment="1">
      <alignment horizontal="center" vertical="center"/>
      <protection/>
    </xf>
    <xf numFmtId="0" fontId="8" fillId="0" borderId="28" xfId="72" applyFill="1" applyBorder="1" applyAlignment="1">
      <alignment vertical="center"/>
      <protection/>
    </xf>
    <xf numFmtId="0" fontId="8" fillId="0" borderId="28" xfId="72" applyFill="1" applyBorder="1" applyAlignment="1">
      <alignment horizontal="center"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vertical="center" wrapText="1"/>
      <protection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center" vertical="center"/>
      <protection locked="0"/>
    </xf>
    <xf numFmtId="0" fontId="8" fillId="0" borderId="0" xfId="72" applyFont="1" applyFill="1" applyAlignment="1">
      <alignment vertical="center"/>
      <protection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5" fillId="0" borderId="29" xfId="67" applyFont="1" applyFill="1" applyBorder="1" applyAlignment="1" applyProtection="1">
      <alignment horizontal="center" vertical="center"/>
      <protection/>
    </xf>
    <xf numFmtId="0" fontId="65" fillId="0" borderId="30" xfId="67" applyFont="1" applyFill="1" applyBorder="1" applyAlignment="1" applyProtection="1">
      <alignment horizontal="center" vertical="center"/>
      <protection/>
    </xf>
    <xf numFmtId="0" fontId="65" fillId="0" borderId="31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0" fontId="65" fillId="0" borderId="19" xfId="67" applyFont="1" applyFill="1" applyBorder="1" applyAlignment="1" applyProtection="1">
      <alignment horizontal="center" vertical="center"/>
      <protection/>
    </xf>
    <xf numFmtId="0" fontId="65" fillId="0" borderId="32" xfId="67" applyFont="1" applyFill="1" applyBorder="1" applyAlignment="1" applyProtection="1">
      <alignment horizontal="center" vertical="center"/>
      <protection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65" fillId="0" borderId="33" xfId="67" applyFont="1" applyFill="1" applyBorder="1" applyAlignment="1" applyProtection="1">
      <alignment horizontal="center" vertical="center" wrapText="1"/>
      <protection/>
    </xf>
    <xf numFmtId="0" fontId="1" fillId="0" borderId="30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1" fontId="64" fillId="0" borderId="18" xfId="67" applyNumberFormat="1" applyFont="1" applyFill="1" applyBorder="1" applyAlignment="1" applyProtection="1">
      <alignment horizontal="right" vertical="center"/>
      <protection locked="0"/>
    </xf>
    <xf numFmtId="181" fontId="3" fillId="0" borderId="30" xfId="67" applyNumberFormat="1" applyFont="1" applyFill="1" applyBorder="1" applyAlignment="1" applyProtection="1">
      <alignment horizontal="right" vertical="center"/>
      <protection locked="0"/>
    </xf>
    <xf numFmtId="0" fontId="64" fillId="0" borderId="18" xfId="67" applyFont="1" applyFill="1" applyBorder="1" applyAlignment="1" applyProtection="1">
      <alignment horizontal="right" vertical="center"/>
      <protection locked="0"/>
    </xf>
    <xf numFmtId="0" fontId="8" fillId="0" borderId="34" xfId="67" applyFont="1" applyFill="1" applyBorder="1" applyAlignment="1" applyProtection="1">
      <alignment horizontal="left" wrapText="1"/>
      <protection/>
    </xf>
    <xf numFmtId="0" fontId="61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181" fontId="65" fillId="0" borderId="10" xfId="67" applyNumberFormat="1" applyFont="1" applyFill="1" applyBorder="1" applyAlignment="1" applyProtection="1">
      <alignment horizontal="center" vertical="center"/>
      <protection/>
    </xf>
    <xf numFmtId="181" fontId="64" fillId="0" borderId="10" xfId="67" applyNumberFormat="1" applyFont="1" applyFill="1" applyBorder="1" applyAlignment="1" applyProtection="1">
      <alignment horizontal="right" vertical="center"/>
      <protection locked="0"/>
    </xf>
    <xf numFmtId="0" fontId="64" fillId="0" borderId="1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181" fontId="64" fillId="0" borderId="10" xfId="67" applyNumberFormat="1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left" vertical="center" wrapText="1"/>
      <protection/>
    </xf>
    <xf numFmtId="181" fontId="64" fillId="0" borderId="10" xfId="67" applyNumberFormat="1" applyFont="1" applyFill="1" applyBorder="1" applyAlignment="1" applyProtection="1">
      <alignment horizontal="left" vertical="center" wrapText="1"/>
      <protection/>
    </xf>
    <xf numFmtId="181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5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1" fontId="64" fillId="0" borderId="10" xfId="67" applyNumberFormat="1" applyFont="1" applyFill="1" applyBorder="1" applyAlignment="1" applyProtection="1">
      <alignment horizontal="right" vertical="center"/>
      <protection/>
    </xf>
    <xf numFmtId="181" fontId="64" fillId="0" borderId="10" xfId="67" applyNumberFormat="1" applyFont="1" applyFill="1" applyBorder="1" applyAlignment="1" applyProtection="1">
      <alignment vertical="center"/>
      <protection locked="0"/>
    </xf>
    <xf numFmtId="181" fontId="3" fillId="0" borderId="10" xfId="67" applyNumberFormat="1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5" fillId="0" borderId="35" xfId="67" applyFont="1" applyFill="1" applyBorder="1" applyAlignment="1" applyProtection="1">
      <alignment horizontal="center" vertical="center" wrapText="1"/>
      <protection/>
    </xf>
    <xf numFmtId="0" fontId="65" fillId="0" borderId="31" xfId="67" applyFont="1" applyFill="1" applyBorder="1" applyAlignment="1" applyProtection="1">
      <alignment horizontal="center" vertical="center" wrapText="1"/>
      <protection/>
    </xf>
    <xf numFmtId="0" fontId="65" fillId="0" borderId="36" xfId="67" applyFont="1" applyFill="1" applyBorder="1" applyAlignment="1" applyProtection="1">
      <alignment horizontal="center" vertical="center" wrapText="1"/>
      <protection/>
    </xf>
    <xf numFmtId="0" fontId="65" fillId="0" borderId="32" xfId="67" applyFont="1" applyFill="1" applyBorder="1" applyAlignment="1" applyProtection="1">
      <alignment horizontal="center" vertical="center" wrapText="1"/>
      <protection/>
    </xf>
    <xf numFmtId="0" fontId="65" fillId="0" borderId="37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19" xfId="67" applyFont="1" applyFill="1" applyBorder="1" applyAlignment="1" applyProtection="1">
      <alignment horizontal="center" vertical="center" wrapText="1"/>
      <protection/>
    </xf>
    <xf numFmtId="0" fontId="65" fillId="0" borderId="38" xfId="67" applyFont="1" applyFill="1" applyBorder="1" applyAlignment="1" applyProtection="1">
      <alignment horizontal="center" vertical="center" wrapText="1"/>
      <protection/>
    </xf>
    <xf numFmtId="0" fontId="65" fillId="0" borderId="39" xfId="67" applyFont="1" applyFill="1" applyBorder="1" applyAlignment="1" applyProtection="1">
      <alignment horizontal="center" vertical="center" wrapText="1"/>
      <protection/>
    </xf>
    <xf numFmtId="0" fontId="65" fillId="0" borderId="38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left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4" fontId="64" fillId="0" borderId="18" xfId="67" applyNumberFormat="1" applyFont="1" applyFill="1" applyBorder="1" applyAlignment="1" applyProtection="1">
      <alignment horizontal="right" vertical="center"/>
      <protection/>
    </xf>
    <xf numFmtId="0" fontId="64" fillId="0" borderId="19" xfId="67" applyFont="1" applyFill="1" applyBorder="1" applyAlignment="1" applyProtection="1">
      <alignment horizontal="left" vertical="center" wrapText="1"/>
      <protection/>
    </xf>
    <xf numFmtId="0" fontId="64" fillId="0" borderId="38" xfId="67" applyFont="1" applyFill="1" applyBorder="1" applyAlignment="1" applyProtection="1">
      <alignment horizontal="left" vertical="center" wrapText="1"/>
      <protection/>
    </xf>
    <xf numFmtId="0" fontId="64" fillId="0" borderId="38" xfId="67" applyFont="1" applyFill="1" applyBorder="1" applyAlignment="1" applyProtection="1">
      <alignment horizontal="right" vertical="center"/>
      <protection/>
    </xf>
    <xf numFmtId="181" fontId="64" fillId="0" borderId="38" xfId="67" applyNumberFormat="1" applyFont="1" applyFill="1" applyBorder="1" applyAlignment="1" applyProtection="1">
      <alignment horizontal="right" vertical="center"/>
      <protection locked="0"/>
    </xf>
    <xf numFmtId="181" fontId="64" fillId="0" borderId="38" xfId="67" applyNumberFormat="1" applyFont="1" applyFill="1" applyBorder="1" applyAlignment="1" applyProtection="1">
      <alignment horizontal="right" vertical="center"/>
      <protection/>
    </xf>
    <xf numFmtId="0" fontId="64" fillId="0" borderId="40" xfId="67" applyFont="1" applyFill="1" applyBorder="1" applyAlignment="1" applyProtection="1">
      <alignment horizontal="center" vertical="center"/>
      <protection/>
    </xf>
    <xf numFmtId="0" fontId="64" fillId="0" borderId="39" xfId="67" applyFont="1" applyFill="1" applyBorder="1" applyAlignment="1" applyProtection="1">
      <alignment horizontal="left" vertical="center"/>
      <protection/>
    </xf>
    <xf numFmtId="0" fontId="8" fillId="0" borderId="36" xfId="67" applyFont="1" applyFill="1" applyBorder="1" applyAlignment="1" applyProtection="1">
      <alignment horizontal="left" wrapText="1"/>
      <protection/>
    </xf>
    <xf numFmtId="0" fontId="65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37" xfId="67" applyFont="1" applyFill="1" applyBorder="1" applyAlignment="1" applyProtection="1">
      <alignment horizontal="center" vertical="center" wrapText="1"/>
      <protection locked="0"/>
    </xf>
    <xf numFmtId="0" fontId="1" fillId="0" borderId="39" xfId="67" applyFont="1" applyFill="1" applyBorder="1" applyAlignment="1" applyProtection="1">
      <alignment horizontal="center" vertical="center" wrapText="1"/>
      <protection locked="0"/>
    </xf>
    <xf numFmtId="0" fontId="65" fillId="0" borderId="38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41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70" fillId="0" borderId="0" xfId="67" applyNumberFormat="1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49" fontId="65" fillId="0" borderId="29" xfId="67" applyNumberFormat="1" applyFont="1" applyFill="1" applyBorder="1" applyAlignment="1" applyProtection="1">
      <alignment horizontal="center" vertical="center" wrapText="1"/>
      <protection/>
    </xf>
    <xf numFmtId="0" fontId="65" fillId="0" borderId="41" xfId="67" applyFont="1" applyFill="1" applyBorder="1" applyAlignment="1" applyProtection="1">
      <alignment horizontal="center" vertical="center"/>
      <protection/>
    </xf>
    <xf numFmtId="0" fontId="65" fillId="0" borderId="42" xfId="67" applyFont="1" applyFill="1" applyBorder="1" applyAlignment="1" applyProtection="1">
      <alignment horizontal="center" vertical="center"/>
      <protection/>
    </xf>
    <xf numFmtId="49" fontId="65" fillId="0" borderId="32" xfId="67" applyNumberFormat="1" applyFont="1" applyFill="1" applyBorder="1" applyAlignment="1" applyProtection="1">
      <alignment horizontal="center" vertical="center" wrapText="1"/>
      <protection/>
    </xf>
    <xf numFmtId="0" fontId="65" fillId="0" borderId="43" xfId="67" applyFont="1" applyFill="1" applyBorder="1" applyAlignment="1" applyProtection="1">
      <alignment horizontal="center" vertical="center"/>
      <protection/>
    </xf>
    <xf numFmtId="49" fontId="65" fillId="0" borderId="10" xfId="67" applyNumberFormat="1" applyFont="1" applyFill="1" applyBorder="1" applyAlignment="1" applyProtection="1">
      <alignment horizontal="center" vertical="center"/>
      <protection/>
    </xf>
    <xf numFmtId="182" fontId="64" fillId="0" borderId="10" xfId="67" applyNumberFormat="1" applyFont="1" applyFill="1" applyBorder="1" applyAlignment="1" applyProtection="1">
      <alignment horizontal="right" vertical="center"/>
      <protection/>
    </xf>
    <xf numFmtId="182" fontId="64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65" fillId="0" borderId="18" xfId="67" applyFont="1" applyFill="1" applyBorder="1" applyAlignment="1" applyProtection="1">
      <alignment horizontal="left" vertical="center" wrapText="1"/>
      <protection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5" fillId="0" borderId="18" xfId="67" applyFont="1" applyFill="1" applyBorder="1" applyAlignment="1" applyProtection="1">
      <alignment horizontal="center" vertical="center"/>
      <protection locked="0"/>
    </xf>
    <xf numFmtId="0" fontId="8" fillId="0" borderId="18" xfId="67" applyFont="1" applyFill="1" applyBorder="1" applyAlignment="1" applyProtection="1">
      <alignment vertical="center"/>
      <protection/>
    </xf>
    <xf numFmtId="0" fontId="17" fillId="0" borderId="18" xfId="67" applyFont="1" applyFill="1" applyBorder="1" applyAlignment="1" applyProtection="1">
      <alignment vertical="top"/>
      <protection locked="0"/>
    </xf>
    <xf numFmtId="0" fontId="3" fillId="0" borderId="18" xfId="67" applyFont="1" applyFill="1" applyBorder="1" applyAlignment="1" applyProtection="1">
      <alignment vertical="top"/>
      <protection locked="0"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2" fillId="0" borderId="10" xfId="67" applyFont="1" applyFill="1" applyBorder="1" applyAlignment="1" applyProtection="1">
      <alignment horizontal="center" vertical="center"/>
      <protection/>
    </xf>
    <xf numFmtId="0" fontId="3" fillId="0" borderId="18" xfId="67" applyFont="1" applyFill="1" applyBorder="1" applyAlignment="1" applyProtection="1">
      <alignment horizontal="left" vertical="top" wrapText="1"/>
      <protection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67" applyFont="1" applyFill="1" applyBorder="1" applyAlignment="1" applyProtection="1">
      <alignment horizontal="left" vertical="center"/>
      <protection/>
    </xf>
    <xf numFmtId="0" fontId="8" fillId="0" borderId="40" xfId="67" applyFont="1" applyFill="1" applyBorder="1" applyAlignment="1" applyProtection="1">
      <alignment horizontal="center" vertical="center" wrapText="1"/>
      <protection locked="0"/>
    </xf>
    <xf numFmtId="0" fontId="8" fillId="0" borderId="39" xfId="67" applyFont="1" applyFill="1" applyBorder="1" applyAlignment="1" applyProtection="1">
      <alignment horizontal="center" vertical="center" wrapText="1"/>
      <protection locked="0"/>
    </xf>
    <xf numFmtId="0" fontId="3" fillId="0" borderId="39" xfId="67" applyFont="1" applyFill="1" applyBorder="1" applyAlignment="1" applyProtection="1">
      <alignment horizontal="left" vertical="center"/>
      <protection/>
    </xf>
    <xf numFmtId="0" fontId="3" fillId="0" borderId="38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1" fontId="3" fillId="0" borderId="19" xfId="67" applyNumberFormat="1" applyFont="1" applyFill="1" applyBorder="1" applyAlignment="1" applyProtection="1">
      <alignment horizontal="right" vertical="center" wrapText="1"/>
      <protection/>
    </xf>
    <xf numFmtId="181" fontId="3" fillId="0" borderId="28" xfId="67" applyNumberFormat="1" applyFont="1" applyFill="1" applyBorder="1" applyAlignment="1" applyProtection="1">
      <alignment horizontal="right" vertical="center" wrapText="1"/>
      <protection locked="0"/>
    </xf>
    <xf numFmtId="181" fontId="3" fillId="0" borderId="10" xfId="67" applyNumberFormat="1" applyFont="1" applyFill="1" applyBorder="1" applyAlignment="1" applyProtection="1">
      <alignment horizontal="right" vertical="center" wrapText="1"/>
      <protection/>
    </xf>
    <xf numFmtId="181" fontId="3" fillId="0" borderId="44" xfId="67" applyNumberFormat="1" applyFont="1" applyFill="1" applyBorder="1" applyAlignment="1" applyProtection="1">
      <alignment horizontal="right" vertical="center" wrapText="1"/>
      <protection locked="0"/>
    </xf>
    <xf numFmtId="181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1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49" fontId="65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181" fontId="64" fillId="0" borderId="10" xfId="67" applyNumberFormat="1" applyFont="1" applyFill="1" applyBorder="1" applyAlignment="1" applyProtection="1">
      <alignment horizontal="right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181" fontId="64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18" fillId="0" borderId="0" xfId="67" applyFont="1" applyFill="1" applyBorder="1" applyAlignment="1" applyProtection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0" fontId="18" fillId="0" borderId="0" xfId="67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/>
    </xf>
    <xf numFmtId="0" fontId="18" fillId="0" borderId="18" xfId="67" applyFont="1" applyFill="1" applyBorder="1" applyAlignment="1" applyProtection="1">
      <alignment horizontal="center" vertical="center" wrapText="1"/>
      <protection/>
    </xf>
    <xf numFmtId="0" fontId="18" fillId="0" borderId="30" xfId="67" applyFont="1" applyFill="1" applyBorder="1" applyAlignment="1" applyProtection="1">
      <alignment horizontal="center" vertical="center" wrapText="1"/>
      <protection/>
    </xf>
    <xf numFmtId="4" fontId="3" fillId="0" borderId="30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/>
      <protection/>
    </xf>
    <xf numFmtId="181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4" fontId="73" fillId="0" borderId="0" xfId="0" applyNumberFormat="1" applyFont="1" applyAlignment="1">
      <alignment horizontal="justify"/>
    </xf>
    <xf numFmtId="0" fontId="62" fillId="0" borderId="0" xfId="67" applyFont="1" applyFill="1" applyBorder="1" applyAlignment="1" applyProtection="1">
      <alignment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5" fillId="0" borderId="29" xfId="67" applyFont="1" applyFill="1" applyBorder="1" applyAlignment="1" applyProtection="1">
      <alignment horizontal="center" vertical="center"/>
      <protection locked="0"/>
    </xf>
    <xf numFmtId="181" fontId="65" fillId="0" borderId="29" xfId="67" applyNumberFormat="1" applyFont="1" applyFill="1" applyBorder="1" applyAlignment="1" applyProtection="1">
      <alignment horizontal="center" vertical="center"/>
      <protection locked="0"/>
    </xf>
    <xf numFmtId="181" fontId="65" fillId="0" borderId="19" xfId="67" applyNumberFormat="1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vertical="center"/>
      <protection/>
    </xf>
    <xf numFmtId="181" fontId="64" fillId="0" borderId="18" xfId="67" applyNumberFormat="1" applyFont="1" applyFill="1" applyBorder="1" applyAlignment="1" applyProtection="1">
      <alignment horizontal="right" vertical="center"/>
      <protection/>
    </xf>
    <xf numFmtId="0" fontId="64" fillId="0" borderId="18" xfId="67" applyFont="1" applyFill="1" applyBorder="1" applyAlignment="1" applyProtection="1">
      <alignment horizontal="left" vertical="center"/>
      <protection locked="0"/>
    </xf>
    <xf numFmtId="0" fontId="64" fillId="0" borderId="18" xfId="67" applyFont="1" applyFill="1" applyBorder="1" applyAlignment="1" applyProtection="1">
      <alignment vertical="center"/>
      <protection locked="0"/>
    </xf>
    <xf numFmtId="181" fontId="76" fillId="0" borderId="18" xfId="67" applyNumberFormat="1" applyFont="1" applyFill="1" applyBorder="1" applyAlignment="1" applyProtection="1">
      <alignment horizontal="right" vertical="center"/>
      <protection/>
    </xf>
    <xf numFmtId="181" fontId="8" fillId="0" borderId="18" xfId="67" applyNumberFormat="1" applyFont="1" applyFill="1" applyBorder="1" applyAlignment="1" applyProtection="1">
      <alignment vertical="center"/>
      <protection/>
    </xf>
    <xf numFmtId="0" fontId="76" fillId="0" borderId="18" xfId="67" applyFont="1" applyFill="1" applyBorder="1" applyAlignment="1" applyProtection="1">
      <alignment horizontal="center" vertical="center"/>
      <protection/>
    </xf>
    <xf numFmtId="0" fontId="76" fillId="0" borderId="18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5" fillId="0" borderId="40" xfId="67" applyFont="1" applyFill="1" applyBorder="1" applyAlignment="1" applyProtection="1">
      <alignment horizontal="center" vertical="center" wrapText="1"/>
      <protection/>
    </xf>
    <xf numFmtId="181" fontId="65" fillId="0" borderId="45" xfId="67" applyNumberFormat="1" applyFont="1" applyFill="1" applyBorder="1" applyAlignment="1" applyProtection="1">
      <alignment horizontal="center" vertical="center"/>
      <protection/>
    </xf>
    <xf numFmtId="180" fontId="6" fillId="0" borderId="45" xfId="67" applyNumberFormat="1" applyFont="1" applyFill="1" applyBorder="1" applyAlignment="1" applyProtection="1">
      <alignment horizontal="right" vertical="center" wrapText="1"/>
      <protection/>
    </xf>
    <xf numFmtId="180" fontId="64" fillId="0" borderId="18" xfId="67" applyNumberFormat="1" applyFont="1" applyFill="1" applyBorder="1" applyAlignment="1" applyProtection="1">
      <alignment horizontal="right" vertical="center"/>
      <protection/>
    </xf>
    <xf numFmtId="180" fontId="3" fillId="0" borderId="38" xfId="67" applyNumberFormat="1" applyFont="1" applyFill="1" applyBorder="1" applyAlignment="1" applyProtection="1">
      <alignment horizontal="right" vertical="center"/>
      <protection locked="0"/>
    </xf>
    <xf numFmtId="181" fontId="64" fillId="0" borderId="45" xfId="67" applyNumberFormat="1" applyFont="1" applyFill="1" applyBorder="1" applyAlignment="1" applyProtection="1">
      <alignment horizontal="right" vertical="center"/>
      <protection/>
    </xf>
    <xf numFmtId="181" fontId="65" fillId="0" borderId="30" xfId="67" applyNumberFormat="1" applyFont="1" applyFill="1" applyBorder="1" applyAlignment="1" applyProtection="1">
      <alignment horizontal="center" vertical="center"/>
      <protection/>
    </xf>
    <xf numFmtId="181" fontId="64" fillId="0" borderId="46" xfId="67" applyNumberFormat="1" applyFont="1" applyFill="1" applyBorder="1" applyAlignment="1" applyProtection="1">
      <alignment horizontal="right" vertical="center"/>
      <protection/>
    </xf>
    <xf numFmtId="0" fontId="8" fillId="0" borderId="30" xfId="67" applyFont="1" applyFill="1" applyBorder="1" applyAlignment="1" applyProtection="1">
      <alignment horizontal="center" vertical="center" wrapText="1"/>
      <protection locked="0"/>
    </xf>
    <xf numFmtId="0" fontId="8" fillId="0" borderId="41" xfId="67" applyFont="1" applyFill="1" applyBorder="1" applyAlignment="1" applyProtection="1">
      <alignment horizontal="center" vertical="center" wrapText="1"/>
      <protection/>
    </xf>
    <xf numFmtId="181" fontId="64" fillId="0" borderId="19" xfId="67" applyNumberFormat="1" applyFont="1" applyFill="1" applyBorder="1" applyAlignment="1" applyProtection="1">
      <alignment horizontal="right" vertical="center"/>
      <protection/>
    </xf>
    <xf numFmtId="181" fontId="65" fillId="0" borderId="46" xfId="67" applyNumberFormat="1" applyFont="1" applyFill="1" applyBorder="1" applyAlignment="1" applyProtection="1">
      <alignment horizontal="center" vertical="center"/>
      <protection/>
    </xf>
    <xf numFmtId="181" fontId="3" fillId="0" borderId="0" xfId="67" applyNumberFormat="1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8" fillId="0" borderId="29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/>
    </xf>
    <xf numFmtId="0" fontId="8" fillId="0" borderId="32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8" fillId="0" borderId="29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8" xfId="67" applyFont="1" applyFill="1" applyBorder="1" applyAlignment="1" applyProtection="1">
      <alignment horizontal="center" vertical="center" wrapText="1"/>
      <protection/>
    </xf>
    <xf numFmtId="0" fontId="62" fillId="0" borderId="30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181" fontId="64" fillId="0" borderId="18" xfId="67" applyNumberFormat="1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8" fillId="0" borderId="30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8" fillId="0" borderId="41" xfId="67" applyFont="1" applyFill="1" applyBorder="1" applyAlignment="1" applyProtection="1">
      <alignment horizontal="center" vertical="center" wrapText="1"/>
      <protection locked="0"/>
    </xf>
    <xf numFmtId="0" fontId="77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center" vertical="top"/>
      <protection/>
    </xf>
    <xf numFmtId="0" fontId="64" fillId="0" borderId="19" xfId="67" applyFont="1" applyFill="1" applyBorder="1" applyAlignment="1" applyProtection="1">
      <alignment horizontal="left" vertical="center"/>
      <protection/>
    </xf>
    <xf numFmtId="181" fontId="64" fillId="0" borderId="40" xfId="67" applyNumberFormat="1" applyFont="1" applyFill="1" applyBorder="1" applyAlignment="1" applyProtection="1">
      <alignment horizontal="right" vertical="center"/>
      <protection locked="0"/>
    </xf>
    <xf numFmtId="181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1" fontId="64" fillId="0" borderId="29" xfId="67" applyNumberFormat="1" applyFont="1" applyFill="1" applyBorder="1" applyAlignment="1" applyProtection="1">
      <alignment horizontal="right" vertical="center"/>
      <protection/>
    </xf>
    <xf numFmtId="0" fontId="64" fillId="0" borderId="30" xfId="67" applyFont="1" applyFill="1" applyBorder="1" applyAlignment="1" applyProtection="1">
      <alignment horizontal="left" vertical="center"/>
      <protection/>
    </xf>
    <xf numFmtId="0" fontId="76" fillId="0" borderId="19" xfId="67" applyFont="1" applyFill="1" applyBorder="1" applyAlignment="1" applyProtection="1">
      <alignment horizontal="center" vertical="center"/>
      <protection/>
    </xf>
    <xf numFmtId="181" fontId="76" fillId="0" borderId="40" xfId="67" applyNumberFormat="1" applyFont="1" applyFill="1" applyBorder="1" applyAlignment="1" applyProtection="1">
      <alignment horizontal="right" vertical="center"/>
      <protection/>
    </xf>
    <xf numFmtId="0" fontId="76" fillId="0" borderId="30" xfId="67" applyFont="1" applyFill="1" applyBorder="1" applyAlignment="1" applyProtection="1">
      <alignment horizontal="center" vertical="center"/>
      <protection/>
    </xf>
    <xf numFmtId="181" fontId="76" fillId="0" borderId="10" xfId="67" applyNumberFormat="1" applyFont="1" applyFill="1" applyBorder="1" applyAlignment="1" applyProtection="1">
      <alignment horizontal="right" vertical="center"/>
      <protection/>
    </xf>
    <xf numFmtId="181" fontId="64" fillId="0" borderId="40" xfId="67" applyNumberFormat="1" applyFont="1" applyFill="1" applyBorder="1" applyAlignment="1" applyProtection="1">
      <alignment horizontal="right" vertical="center"/>
      <protection/>
    </xf>
    <xf numFmtId="0" fontId="76" fillId="0" borderId="19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7" activePane="bottomRight" state="frozen"/>
      <selection pane="bottomRight" activeCell="B15" sqref="B15"/>
    </sheetView>
  </sheetViews>
  <sheetFormatPr defaultColWidth="8.00390625" defaultRowHeight="12.75"/>
  <cols>
    <col min="1" max="1" width="39.57421875" style="87" customWidth="1"/>
    <col min="2" max="2" width="43.140625" style="87" customWidth="1"/>
    <col min="3" max="3" width="40.421875" style="87" customWidth="1"/>
    <col min="4" max="4" width="46.140625" style="87" customWidth="1"/>
    <col min="5" max="5" width="8.00390625" style="74" customWidth="1"/>
    <col min="6" max="16384" width="8.00390625" style="74" customWidth="1"/>
  </cols>
  <sheetData>
    <row r="1" spans="1:4" ht="16.5" customHeight="1">
      <c r="A1" s="283"/>
      <c r="B1" s="88"/>
      <c r="C1" s="88"/>
      <c r="D1" s="162" t="s">
        <v>0</v>
      </c>
    </row>
    <row r="2" spans="1:4" ht="36" customHeight="1">
      <c r="A2" s="75" t="s">
        <v>1</v>
      </c>
      <c r="B2" s="284"/>
      <c r="C2" s="284"/>
      <c r="D2" s="284"/>
    </row>
    <row r="3" spans="1:4" ht="21" customHeight="1">
      <c r="A3" s="113" t="s">
        <v>2</v>
      </c>
      <c r="B3" s="236"/>
      <c r="C3" s="236"/>
      <c r="D3" s="161" t="s">
        <v>3</v>
      </c>
    </row>
    <row r="4" spans="1:4" ht="19.5" customHeight="1">
      <c r="A4" s="96" t="s">
        <v>4</v>
      </c>
      <c r="B4" s="173"/>
      <c r="C4" s="96" t="s">
        <v>5</v>
      </c>
      <c r="D4" s="173"/>
    </row>
    <row r="5" spans="1:4" ht="19.5" customHeight="1">
      <c r="A5" s="95" t="s">
        <v>6</v>
      </c>
      <c r="B5" s="95" t="s">
        <v>7</v>
      </c>
      <c r="C5" s="95" t="s">
        <v>8</v>
      </c>
      <c r="D5" s="95" t="s">
        <v>7</v>
      </c>
    </row>
    <row r="6" spans="1:4" ht="19.5" customHeight="1">
      <c r="A6" s="99"/>
      <c r="B6" s="99"/>
      <c r="C6" s="99"/>
      <c r="D6" s="99"/>
    </row>
    <row r="7" spans="1:4" ht="20.25" customHeight="1">
      <c r="A7" s="146" t="s">
        <v>9</v>
      </c>
      <c r="B7" s="148">
        <v>55578569</v>
      </c>
      <c r="C7" s="146" t="s">
        <v>10</v>
      </c>
      <c r="D7" s="241"/>
    </row>
    <row r="8" spans="1:4" ht="20.25" customHeight="1">
      <c r="A8" s="146" t="s">
        <v>11</v>
      </c>
      <c r="B8" s="241"/>
      <c r="C8" s="146" t="s">
        <v>12</v>
      </c>
      <c r="D8" s="241"/>
    </row>
    <row r="9" spans="1:4" ht="20.25" customHeight="1">
      <c r="A9" s="146" t="s">
        <v>13</v>
      </c>
      <c r="B9" s="241"/>
      <c r="C9" s="146" t="s">
        <v>14</v>
      </c>
      <c r="D9" s="241"/>
    </row>
    <row r="10" spans="1:4" ht="20.25" customHeight="1">
      <c r="A10" s="146" t="s">
        <v>15</v>
      </c>
      <c r="B10" s="105"/>
      <c r="C10" s="146" t="s">
        <v>16</v>
      </c>
      <c r="D10" s="241">
        <v>45210798</v>
      </c>
    </row>
    <row r="11" spans="1:4" ht="20.25" customHeight="1">
      <c r="A11" s="146" t="s">
        <v>17</v>
      </c>
      <c r="B11" s="105">
        <f>SUM(B12:B16)</f>
        <v>0</v>
      </c>
      <c r="C11" s="146" t="s">
        <v>18</v>
      </c>
      <c r="D11" s="241"/>
    </row>
    <row r="12" spans="1:4" ht="20.25" customHeight="1">
      <c r="A12" s="146" t="s">
        <v>19</v>
      </c>
      <c r="B12" s="105"/>
      <c r="C12" s="146" t="s">
        <v>20</v>
      </c>
      <c r="D12" s="241"/>
    </row>
    <row r="13" spans="1:4" ht="20.25" customHeight="1">
      <c r="A13" s="146" t="s">
        <v>21</v>
      </c>
      <c r="B13" s="105"/>
      <c r="C13" s="146" t="s">
        <v>22</v>
      </c>
      <c r="D13" s="241"/>
    </row>
    <row r="14" spans="1:4" ht="20.25" customHeight="1">
      <c r="A14" s="146" t="s">
        <v>23</v>
      </c>
      <c r="B14" s="105"/>
      <c r="C14" s="146" t="s">
        <v>24</v>
      </c>
      <c r="D14" s="241">
        <v>5187230</v>
      </c>
    </row>
    <row r="15" spans="1:4" ht="20.25" customHeight="1">
      <c r="A15" s="285" t="s">
        <v>25</v>
      </c>
      <c r="B15" s="286"/>
      <c r="C15" s="146" t="s">
        <v>26</v>
      </c>
      <c r="D15" s="241">
        <v>2320755</v>
      </c>
    </row>
    <row r="16" spans="1:4" ht="20.25" customHeight="1">
      <c r="A16" s="285" t="s">
        <v>27</v>
      </c>
      <c r="B16" s="287"/>
      <c r="C16" s="146" t="s">
        <v>28</v>
      </c>
      <c r="D16" s="241"/>
    </row>
    <row r="17" spans="1:4" ht="20.25" customHeight="1">
      <c r="A17" s="288"/>
      <c r="B17" s="287"/>
      <c r="C17" s="146" t="s">
        <v>29</v>
      </c>
      <c r="D17" s="241"/>
    </row>
    <row r="18" spans="1:4" ht="20.25" customHeight="1">
      <c r="A18" s="288"/>
      <c r="B18" s="287"/>
      <c r="C18" s="146" t="s">
        <v>30</v>
      </c>
      <c r="D18" s="241"/>
    </row>
    <row r="19" spans="1:4" ht="20.25" customHeight="1">
      <c r="A19" s="288"/>
      <c r="B19" s="287"/>
      <c r="C19" s="146" t="s">
        <v>31</v>
      </c>
      <c r="D19" s="241"/>
    </row>
    <row r="20" spans="1:4" ht="20.25" customHeight="1">
      <c r="A20" s="288"/>
      <c r="B20" s="287"/>
      <c r="C20" s="146" t="s">
        <v>32</v>
      </c>
      <c r="D20" s="241"/>
    </row>
    <row r="21" spans="1:4" ht="20.25" customHeight="1">
      <c r="A21" s="288"/>
      <c r="B21" s="287"/>
      <c r="C21" s="146" t="s">
        <v>33</v>
      </c>
      <c r="D21" s="241"/>
    </row>
    <row r="22" spans="1:4" ht="20.25" customHeight="1">
      <c r="A22" s="288"/>
      <c r="B22" s="287"/>
      <c r="C22" s="146" t="s">
        <v>34</v>
      </c>
      <c r="D22" s="241"/>
    </row>
    <row r="23" spans="1:4" ht="20.25" customHeight="1">
      <c r="A23" s="288"/>
      <c r="B23" s="287"/>
      <c r="C23" s="146" t="s">
        <v>35</v>
      </c>
      <c r="D23" s="241"/>
    </row>
    <row r="24" spans="1:4" ht="20.25" customHeight="1">
      <c r="A24" s="288"/>
      <c r="B24" s="287"/>
      <c r="C24" s="146" t="s">
        <v>36</v>
      </c>
      <c r="D24" s="241"/>
    </row>
    <row r="25" spans="1:4" ht="20.25" customHeight="1">
      <c r="A25" s="288"/>
      <c r="B25" s="287"/>
      <c r="C25" s="146" t="s">
        <v>37</v>
      </c>
      <c r="D25" s="241">
        <v>2859786</v>
      </c>
    </row>
    <row r="26" spans="1:4" ht="20.25" customHeight="1">
      <c r="A26" s="288"/>
      <c r="B26" s="287"/>
      <c r="C26" s="146" t="s">
        <v>38</v>
      </c>
      <c r="D26" s="241"/>
    </row>
    <row r="27" spans="1:4" ht="20.25" customHeight="1">
      <c r="A27" s="288"/>
      <c r="B27" s="287"/>
      <c r="C27" s="146" t="s">
        <v>39</v>
      </c>
      <c r="D27" s="289"/>
    </row>
    <row r="28" spans="1:4" ht="20.25" customHeight="1">
      <c r="A28" s="288"/>
      <c r="B28" s="287"/>
      <c r="C28" s="290" t="s">
        <v>40</v>
      </c>
      <c r="D28" s="129"/>
    </row>
    <row r="29" spans="1:4" ht="20.25" customHeight="1">
      <c r="A29" s="288"/>
      <c r="B29" s="287"/>
      <c r="C29" s="290" t="s">
        <v>41</v>
      </c>
      <c r="D29" s="129"/>
    </row>
    <row r="30" spans="1:4" ht="20.25" customHeight="1">
      <c r="A30" s="291" t="s">
        <v>42</v>
      </c>
      <c r="B30" s="292">
        <f>SUM(B7:B11)</f>
        <v>55578569</v>
      </c>
      <c r="C30" s="293" t="s">
        <v>43</v>
      </c>
      <c r="D30" s="294">
        <f>SUM(D7:D29)</f>
        <v>55578569</v>
      </c>
    </row>
    <row r="31" spans="1:4" ht="20.25" customHeight="1">
      <c r="A31" s="285" t="s">
        <v>44</v>
      </c>
      <c r="B31" s="295"/>
      <c r="C31" s="290" t="s">
        <v>45</v>
      </c>
      <c r="D31" s="129"/>
    </row>
    <row r="32" spans="1:4" ht="20.25" customHeight="1">
      <c r="A32" s="296" t="s">
        <v>46</v>
      </c>
      <c r="B32" s="292">
        <f>B30+B31</f>
        <v>55578569</v>
      </c>
      <c r="C32" s="293" t="s">
        <v>47</v>
      </c>
      <c r="D32" s="294">
        <f>D30+D31</f>
        <v>55578569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7" sqref="B7"/>
    </sheetView>
  </sheetViews>
  <sheetFormatPr defaultColWidth="8.8515625" defaultRowHeight="12.75"/>
  <cols>
    <col min="1" max="1" width="34.28125" style="73" customWidth="1"/>
    <col min="2" max="2" width="29.00390625" style="73" customWidth="1"/>
    <col min="3" max="5" width="23.57421875" style="73" customWidth="1"/>
    <col min="6" max="6" width="11.28125" style="74" customWidth="1"/>
    <col min="7" max="7" width="25.140625" style="73" customWidth="1"/>
    <col min="8" max="8" width="15.57421875" style="74" customWidth="1"/>
    <col min="9" max="9" width="13.421875" style="74" customWidth="1"/>
    <col min="10" max="10" width="18.8515625" style="73" customWidth="1"/>
    <col min="11" max="11" width="9.140625" style="74" customWidth="1"/>
    <col min="12" max="16384" width="9.140625" style="74" bestFit="1" customWidth="1"/>
  </cols>
  <sheetData>
    <row r="1" ht="12" customHeight="1">
      <c r="J1" s="86" t="s">
        <v>383</v>
      </c>
    </row>
    <row r="2" spans="1:10" ht="28.5" customHeight="1">
      <c r="A2" s="75" t="s">
        <v>384</v>
      </c>
      <c r="B2" s="76"/>
      <c r="C2" s="76"/>
      <c r="D2" s="76"/>
      <c r="E2" s="77"/>
      <c r="F2" s="78"/>
      <c r="G2" s="77"/>
      <c r="H2" s="78"/>
      <c r="I2" s="78"/>
      <c r="J2" s="77"/>
    </row>
    <row r="3" ht="17.25" customHeight="1">
      <c r="A3" s="79" t="str">
        <f>'财务收支预算总表01-1'!A3</f>
        <v>单位名称：大姚县公安局</v>
      </c>
    </row>
    <row r="4" spans="1:10" ht="44.25" customHeight="1">
      <c r="A4" s="80" t="s">
        <v>317</v>
      </c>
      <c r="B4" s="80" t="s">
        <v>318</v>
      </c>
      <c r="C4" s="80" t="s">
        <v>319</v>
      </c>
      <c r="D4" s="80" t="s">
        <v>320</v>
      </c>
      <c r="E4" s="80" t="s">
        <v>321</v>
      </c>
      <c r="F4" s="21" t="s">
        <v>322</v>
      </c>
      <c r="G4" s="80" t="s">
        <v>323</v>
      </c>
      <c r="H4" s="21" t="s">
        <v>324</v>
      </c>
      <c r="I4" s="21" t="s">
        <v>325</v>
      </c>
      <c r="J4" s="80" t="s">
        <v>326</v>
      </c>
    </row>
    <row r="5" spans="1:10" ht="14.25" customHeight="1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21">
        <v>6</v>
      </c>
      <c r="G5" s="80">
        <v>7</v>
      </c>
      <c r="H5" s="21">
        <v>8</v>
      </c>
      <c r="I5" s="21">
        <v>9</v>
      </c>
      <c r="J5" s="80">
        <v>10</v>
      </c>
    </row>
    <row r="6" spans="1:10" ht="42" customHeight="1">
      <c r="A6" s="81"/>
      <c r="B6" s="82"/>
      <c r="C6" s="82"/>
      <c r="D6" s="82"/>
      <c r="E6" s="83"/>
      <c r="F6" s="84"/>
      <c r="G6" s="83"/>
      <c r="H6" s="84"/>
      <c r="I6" s="84"/>
      <c r="J6" s="83"/>
    </row>
    <row r="7" spans="1:10" ht="42.75" customHeight="1">
      <c r="A7" s="26"/>
      <c r="B7" s="26"/>
      <c r="C7" s="26"/>
      <c r="D7" s="26"/>
      <c r="E7" s="81"/>
      <c r="F7" s="26"/>
      <c r="G7" s="81"/>
      <c r="H7" s="26"/>
      <c r="I7" s="26"/>
      <c r="J7" s="81"/>
    </row>
    <row r="8" ht="20.25" customHeight="1">
      <c r="A8" s="182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B7" sqref="B7"/>
    </sheetView>
  </sheetViews>
  <sheetFormatPr defaultColWidth="8.8515625" defaultRowHeight="14.25" customHeight="1"/>
  <cols>
    <col min="1" max="2" width="21.140625" style="164" customWidth="1"/>
    <col min="3" max="3" width="21.140625" style="87" customWidth="1"/>
    <col min="4" max="4" width="27.7109375" style="87" customWidth="1"/>
    <col min="5" max="6" width="36.7109375" style="87" customWidth="1"/>
    <col min="7" max="7" width="9.140625" style="87" customWidth="1"/>
    <col min="8" max="16384" width="9.140625" style="87" bestFit="1" customWidth="1"/>
  </cols>
  <sheetData>
    <row r="1" spans="1:6" ht="12" customHeight="1">
      <c r="A1" s="165">
        <v>0</v>
      </c>
      <c r="B1" s="165">
        <v>0</v>
      </c>
      <c r="C1" s="166">
        <v>1</v>
      </c>
      <c r="D1" s="167"/>
      <c r="E1" s="167"/>
      <c r="F1" s="167" t="s">
        <v>385</v>
      </c>
    </row>
    <row r="2" spans="1:6" ht="26.25" customHeight="1">
      <c r="A2" s="168" t="s">
        <v>386</v>
      </c>
      <c r="B2" s="168"/>
      <c r="C2" s="169"/>
      <c r="D2" s="169"/>
      <c r="E2" s="170"/>
      <c r="F2" s="170"/>
    </row>
    <row r="3" spans="1:6" ht="13.5" customHeight="1">
      <c r="A3" s="171" t="str">
        <f>'财务收支预算总表01-1'!A3</f>
        <v>单位名称：大姚县公安局</v>
      </c>
      <c r="B3" s="171"/>
      <c r="C3" s="166"/>
      <c r="D3" s="167"/>
      <c r="E3" s="167"/>
      <c r="F3" s="167" t="s">
        <v>3</v>
      </c>
    </row>
    <row r="4" spans="1:6" ht="19.5" customHeight="1">
      <c r="A4" s="95" t="s">
        <v>174</v>
      </c>
      <c r="B4" s="172" t="s">
        <v>70</v>
      </c>
      <c r="C4" s="95" t="s">
        <v>71</v>
      </c>
      <c r="D4" s="96" t="s">
        <v>387</v>
      </c>
      <c r="E4" s="97"/>
      <c r="F4" s="173"/>
    </row>
    <row r="5" spans="1:6" ht="18.75" customHeight="1">
      <c r="A5" s="174"/>
      <c r="B5" s="175"/>
      <c r="C5" s="100"/>
      <c r="D5" s="95" t="s">
        <v>53</v>
      </c>
      <c r="E5" s="176" t="s">
        <v>72</v>
      </c>
      <c r="F5" s="95" t="s">
        <v>73</v>
      </c>
    </row>
    <row r="6" spans="1:6" ht="18.75" customHeight="1">
      <c r="A6" s="177">
        <v>1</v>
      </c>
      <c r="B6" s="177" t="s">
        <v>157</v>
      </c>
      <c r="C6" s="116">
        <v>3</v>
      </c>
      <c r="D6" s="177" t="s">
        <v>159</v>
      </c>
      <c r="E6" s="177" t="s">
        <v>160</v>
      </c>
      <c r="F6" s="116">
        <v>6</v>
      </c>
    </row>
    <row r="7" spans="1:6" ht="18.75" customHeight="1">
      <c r="A7" s="122"/>
      <c r="B7" s="122"/>
      <c r="C7" s="122"/>
      <c r="D7" s="178">
        <f>E7+F7</f>
        <v>0</v>
      </c>
      <c r="E7" s="179"/>
      <c r="F7" s="179"/>
    </row>
    <row r="8" spans="1:6" ht="18.75" customHeight="1">
      <c r="A8" s="180"/>
      <c r="B8" s="180"/>
      <c r="C8" s="180"/>
      <c r="D8" s="178">
        <f>E8+F8</f>
        <v>0</v>
      </c>
      <c r="E8" s="179"/>
      <c r="F8" s="179"/>
    </row>
    <row r="9" spans="1:6" ht="18.75" customHeight="1">
      <c r="A9" s="180" t="s">
        <v>116</v>
      </c>
      <c r="B9" s="180"/>
      <c r="C9" s="180" t="s">
        <v>116</v>
      </c>
      <c r="D9" s="178">
        <f>E9+F9</f>
        <v>0</v>
      </c>
      <c r="E9" s="179">
        <f>SUM(E7:E8)</f>
        <v>0</v>
      </c>
      <c r="F9" s="179">
        <f>SUM(F7:F8)</f>
        <v>0</v>
      </c>
    </row>
    <row r="10" spans="1:2" ht="14.25" customHeight="1">
      <c r="A10" s="181" t="str">
        <f>IF(A7=0,"说明：本表无数据，故公开空表。","")</f>
        <v>说明：本表无数据，故公开空表。</v>
      </c>
      <c r="B10" s="181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Zeros="0" workbookViewId="0" topLeftCell="A1">
      <selection activeCell="H24" sqref="H24"/>
    </sheetView>
  </sheetViews>
  <sheetFormatPr defaultColWidth="8.8515625" defaultRowHeight="14.25" customHeight="1"/>
  <cols>
    <col min="1" max="1" width="20.7109375" style="87" customWidth="1"/>
    <col min="2" max="2" width="21.7109375" style="87" customWidth="1"/>
    <col min="3" max="3" width="35.28125" style="87" customWidth="1"/>
    <col min="4" max="4" width="7.7109375" style="87" customWidth="1"/>
    <col min="5" max="6" width="10.28125" style="87" customWidth="1"/>
    <col min="7" max="7" width="12.00390625" style="87" customWidth="1"/>
    <col min="8" max="10" width="10.00390625" style="87" customWidth="1"/>
    <col min="11" max="11" width="9.140625" style="74" customWidth="1"/>
    <col min="12" max="13" width="9.140625" style="87" customWidth="1"/>
    <col min="14" max="15" width="12.7109375" style="87" customWidth="1"/>
    <col min="16" max="16" width="9.140625" style="74" customWidth="1"/>
    <col min="17" max="17" width="10.421875" style="87" customWidth="1"/>
    <col min="18" max="18" width="9.140625" style="74" customWidth="1"/>
    <col min="19" max="16384" width="9.140625" style="74" bestFit="1" customWidth="1"/>
  </cols>
  <sheetData>
    <row r="1" spans="1:17" ht="13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P1" s="86"/>
      <c r="Q1" s="161" t="s">
        <v>388</v>
      </c>
    </row>
    <row r="2" spans="1:17" ht="27.75" customHeight="1">
      <c r="A2" s="90" t="s">
        <v>389</v>
      </c>
      <c r="B2" s="76"/>
      <c r="C2" s="76"/>
      <c r="D2" s="76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8"/>
      <c r="Q2" s="77"/>
    </row>
    <row r="3" spans="1:17" ht="18.75" customHeight="1">
      <c r="A3" s="113" t="str">
        <f>'财务收支预算总表01-1'!A3</f>
        <v>单位名称：大姚县公安局</v>
      </c>
      <c r="B3" s="114"/>
      <c r="C3" s="114"/>
      <c r="D3" s="114"/>
      <c r="E3" s="114"/>
      <c r="F3" s="114"/>
      <c r="G3" s="114"/>
      <c r="H3" s="114"/>
      <c r="I3" s="114"/>
      <c r="J3" s="114"/>
      <c r="P3" s="94"/>
      <c r="Q3" s="162" t="s">
        <v>165</v>
      </c>
    </row>
    <row r="4" spans="1:17" ht="15.75" customHeight="1">
      <c r="A4" s="101" t="s">
        <v>390</v>
      </c>
      <c r="B4" s="136" t="s">
        <v>391</v>
      </c>
      <c r="C4" s="136" t="s">
        <v>392</v>
      </c>
      <c r="D4" s="136" t="s">
        <v>393</v>
      </c>
      <c r="E4" s="136" t="s">
        <v>394</v>
      </c>
      <c r="F4" s="136" t="s">
        <v>395</v>
      </c>
      <c r="G4" s="137" t="s">
        <v>181</v>
      </c>
      <c r="H4" s="138"/>
      <c r="I4" s="138"/>
      <c r="J4" s="137"/>
      <c r="K4" s="157"/>
      <c r="L4" s="137"/>
      <c r="M4" s="137"/>
      <c r="N4" s="137"/>
      <c r="O4" s="137"/>
      <c r="P4" s="157"/>
      <c r="Q4" s="163"/>
    </row>
    <row r="5" spans="1:17" ht="17.25" customHeight="1">
      <c r="A5" s="139"/>
      <c r="B5" s="140"/>
      <c r="C5" s="140"/>
      <c r="D5" s="140"/>
      <c r="E5" s="140"/>
      <c r="F5" s="140"/>
      <c r="G5" s="141" t="s">
        <v>53</v>
      </c>
      <c r="H5" s="115" t="s">
        <v>56</v>
      </c>
      <c r="I5" s="115" t="s">
        <v>396</v>
      </c>
      <c r="J5" s="140" t="s">
        <v>397</v>
      </c>
      <c r="K5" s="158" t="s">
        <v>398</v>
      </c>
      <c r="L5" s="144" t="s">
        <v>60</v>
      </c>
      <c r="M5" s="144"/>
      <c r="N5" s="144"/>
      <c r="O5" s="144"/>
      <c r="P5" s="159"/>
      <c r="Q5" s="143"/>
    </row>
    <row r="6" spans="1:17" ht="54" customHeight="1">
      <c r="A6" s="142"/>
      <c r="B6" s="143"/>
      <c r="C6" s="143"/>
      <c r="D6" s="143"/>
      <c r="E6" s="143"/>
      <c r="F6" s="143"/>
      <c r="G6" s="144"/>
      <c r="H6" s="115"/>
      <c r="I6" s="115"/>
      <c r="J6" s="143"/>
      <c r="K6" s="160"/>
      <c r="L6" s="143" t="s">
        <v>55</v>
      </c>
      <c r="M6" s="143" t="s">
        <v>61</v>
      </c>
      <c r="N6" s="143" t="s">
        <v>302</v>
      </c>
      <c r="O6" s="143" t="s">
        <v>63</v>
      </c>
      <c r="P6" s="160" t="s">
        <v>64</v>
      </c>
      <c r="Q6" s="143" t="s">
        <v>65</v>
      </c>
    </row>
    <row r="7" spans="1:17" ht="15" customHeight="1">
      <c r="A7" s="99">
        <v>1</v>
      </c>
      <c r="B7" s="145">
        <v>2</v>
      </c>
      <c r="C7" s="145">
        <v>3</v>
      </c>
      <c r="D7" s="99">
        <v>4</v>
      </c>
      <c r="E7" s="145">
        <v>5</v>
      </c>
      <c r="F7" s="145">
        <v>6</v>
      </c>
      <c r="G7" s="99">
        <v>7</v>
      </c>
      <c r="H7" s="145">
        <v>8</v>
      </c>
      <c r="I7" s="145">
        <v>9</v>
      </c>
      <c r="J7" s="99">
        <v>10</v>
      </c>
      <c r="K7" s="145">
        <v>11</v>
      </c>
      <c r="L7" s="145">
        <v>12</v>
      </c>
      <c r="M7" s="99">
        <v>13</v>
      </c>
      <c r="N7" s="145">
        <v>14</v>
      </c>
      <c r="O7" s="145">
        <v>15</v>
      </c>
      <c r="P7" s="99">
        <v>16</v>
      </c>
      <c r="Q7" s="145">
        <v>17</v>
      </c>
    </row>
    <row r="8" spans="1:17" ht="21" customHeight="1">
      <c r="A8" s="146" t="s">
        <v>269</v>
      </c>
      <c r="B8" s="146" t="s">
        <v>399</v>
      </c>
      <c r="C8" s="146" t="s">
        <v>399</v>
      </c>
      <c r="D8" s="147" t="s">
        <v>400</v>
      </c>
      <c r="E8" s="147" t="s">
        <v>156</v>
      </c>
      <c r="F8" s="25">
        <v>7800</v>
      </c>
      <c r="G8" s="148">
        <v>7800</v>
      </c>
      <c r="H8" s="148">
        <v>7800</v>
      </c>
      <c r="I8" s="152"/>
      <c r="J8" s="152"/>
      <c r="K8" s="152"/>
      <c r="L8" s="152">
        <f>M8+N8+O8+P8+Q8</f>
        <v>0</v>
      </c>
      <c r="M8" s="152"/>
      <c r="N8" s="152"/>
      <c r="O8" s="152"/>
      <c r="P8" s="152"/>
      <c r="Q8" s="152"/>
    </row>
    <row r="9" spans="1:17" ht="21" customHeight="1">
      <c r="A9" s="146" t="s">
        <v>269</v>
      </c>
      <c r="B9" s="146" t="s">
        <v>401</v>
      </c>
      <c r="C9" s="146" t="s">
        <v>401</v>
      </c>
      <c r="D9" s="147" t="s">
        <v>402</v>
      </c>
      <c r="E9" s="147" t="s">
        <v>403</v>
      </c>
      <c r="F9" s="25">
        <v>16800</v>
      </c>
      <c r="G9" s="148">
        <v>16800</v>
      </c>
      <c r="H9" s="148">
        <v>16800</v>
      </c>
      <c r="I9" s="152"/>
      <c r="J9" s="152"/>
      <c r="K9" s="152"/>
      <c r="L9" s="152"/>
      <c r="M9" s="152"/>
      <c r="N9" s="152"/>
      <c r="O9" s="152"/>
      <c r="P9" s="152"/>
      <c r="Q9" s="152"/>
    </row>
    <row r="10" spans="1:17" ht="21" customHeight="1">
      <c r="A10" s="146" t="s">
        <v>269</v>
      </c>
      <c r="B10" s="146" t="s">
        <v>404</v>
      </c>
      <c r="C10" s="146" t="s">
        <v>404</v>
      </c>
      <c r="D10" s="147" t="s">
        <v>400</v>
      </c>
      <c r="E10" s="147" t="s">
        <v>198</v>
      </c>
      <c r="F10" s="25">
        <v>12000</v>
      </c>
      <c r="G10" s="148">
        <v>12000</v>
      </c>
      <c r="H10" s="148">
        <v>12000</v>
      </c>
      <c r="I10" s="152"/>
      <c r="J10" s="152"/>
      <c r="K10" s="152"/>
      <c r="L10" s="152"/>
      <c r="M10" s="152"/>
      <c r="N10" s="152"/>
      <c r="O10" s="152"/>
      <c r="P10" s="152"/>
      <c r="Q10" s="152"/>
    </row>
    <row r="11" spans="1:17" ht="21" customHeight="1">
      <c r="A11" s="146" t="s">
        <v>269</v>
      </c>
      <c r="B11" s="146" t="s">
        <v>405</v>
      </c>
      <c r="C11" s="146" t="s">
        <v>405</v>
      </c>
      <c r="D11" s="147" t="s">
        <v>402</v>
      </c>
      <c r="E11" s="147" t="s">
        <v>198</v>
      </c>
      <c r="F11" s="25">
        <v>7200</v>
      </c>
      <c r="G11" s="148">
        <v>7200</v>
      </c>
      <c r="H11" s="148">
        <v>7200</v>
      </c>
      <c r="I11" s="152"/>
      <c r="J11" s="152"/>
      <c r="K11" s="152"/>
      <c r="L11" s="152"/>
      <c r="M11" s="152"/>
      <c r="N11" s="152"/>
      <c r="O11" s="152"/>
      <c r="P11" s="152"/>
      <c r="Q11" s="152"/>
    </row>
    <row r="12" spans="1:17" ht="21" customHeight="1">
      <c r="A12" s="146" t="s">
        <v>269</v>
      </c>
      <c r="B12" s="146" t="s">
        <v>406</v>
      </c>
      <c r="C12" s="146" t="s">
        <v>406</v>
      </c>
      <c r="D12" s="147" t="s">
        <v>407</v>
      </c>
      <c r="E12" s="147" t="s">
        <v>160</v>
      </c>
      <c r="F12" s="25">
        <v>4200</v>
      </c>
      <c r="G12" s="148">
        <v>4200</v>
      </c>
      <c r="H12" s="148">
        <v>4200</v>
      </c>
      <c r="I12" s="152"/>
      <c r="J12" s="152"/>
      <c r="K12" s="152"/>
      <c r="L12" s="152"/>
      <c r="M12" s="152"/>
      <c r="N12" s="152"/>
      <c r="O12" s="152"/>
      <c r="P12" s="152"/>
      <c r="Q12" s="152"/>
    </row>
    <row r="13" spans="1:17" ht="21" customHeight="1">
      <c r="A13" s="149"/>
      <c r="B13" s="150"/>
      <c r="C13" s="150"/>
      <c r="D13" s="150"/>
      <c r="E13" s="151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</row>
    <row r="14" spans="1:17" ht="21" customHeight="1">
      <c r="A14" s="149"/>
      <c r="B14" s="150"/>
      <c r="C14" s="150"/>
      <c r="D14" s="150"/>
      <c r="E14" s="151"/>
      <c r="F14" s="153"/>
      <c r="G14" s="153"/>
      <c r="H14" s="153"/>
      <c r="I14" s="153"/>
      <c r="J14" s="153"/>
      <c r="K14" s="152"/>
      <c r="L14" s="152">
        <f>M14+N14+O14+P14+Q14</f>
        <v>0</v>
      </c>
      <c r="M14" s="153"/>
      <c r="N14" s="153"/>
      <c r="O14" s="153"/>
      <c r="P14" s="152"/>
      <c r="Q14" s="153"/>
    </row>
    <row r="15" spans="1:17" ht="21" customHeight="1">
      <c r="A15" s="154" t="s">
        <v>116</v>
      </c>
      <c r="B15" s="155"/>
      <c r="C15" s="155"/>
      <c r="D15" s="155"/>
      <c r="E15" s="151"/>
      <c r="F15" s="152">
        <f>SUM(F8:F14)</f>
        <v>48000</v>
      </c>
      <c r="G15" s="152">
        <f aca="true" t="shared" si="0" ref="G15:Q15">SUM(G8:G14)</f>
        <v>48000</v>
      </c>
      <c r="H15" s="152">
        <f t="shared" si="0"/>
        <v>48000</v>
      </c>
      <c r="I15" s="152">
        <f t="shared" si="0"/>
        <v>0</v>
      </c>
      <c r="J15" s="152">
        <f t="shared" si="0"/>
        <v>0</v>
      </c>
      <c r="K15" s="152">
        <f t="shared" si="0"/>
        <v>0</v>
      </c>
      <c r="L15" s="152">
        <f t="shared" si="0"/>
        <v>0</v>
      </c>
      <c r="M15" s="152">
        <f t="shared" si="0"/>
        <v>0</v>
      </c>
      <c r="N15" s="152">
        <f t="shared" si="0"/>
        <v>0</v>
      </c>
      <c r="O15" s="152">
        <f t="shared" si="0"/>
        <v>0</v>
      </c>
      <c r="P15" s="152">
        <f t="shared" si="0"/>
        <v>0</v>
      </c>
      <c r="Q15" s="152">
        <f t="shared" si="0"/>
        <v>0</v>
      </c>
    </row>
    <row r="16" spans="1:2" ht="14.25" customHeight="1">
      <c r="A16" s="156">
        <f>IF(A8=0,"说明：本表无数据，故公开空表。","")</f>
      </c>
      <c r="B16" s="156"/>
    </row>
  </sheetData>
  <sheetProtection/>
  <mergeCells count="17">
    <mergeCell ref="A2:Q2"/>
    <mergeCell ref="A3:F3"/>
    <mergeCell ref="G4:Q4"/>
    <mergeCell ref="L5:Q5"/>
    <mergeCell ref="A15:E15"/>
    <mergeCell ref="A16:B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9" customWidth="1"/>
    <col min="8" max="8" width="12.00390625" style="87" customWidth="1"/>
    <col min="9" max="11" width="10.00390625" style="87" customWidth="1"/>
    <col min="12" max="12" width="9.140625" style="74" customWidth="1"/>
    <col min="13" max="14" width="9.140625" style="87" customWidth="1"/>
    <col min="15" max="16" width="12.7109375" style="87" customWidth="1"/>
    <col min="17" max="17" width="9.140625" style="74" customWidth="1"/>
    <col min="18" max="18" width="10.421875" style="87" customWidth="1"/>
    <col min="19" max="19" width="9.140625" style="74" customWidth="1"/>
    <col min="20" max="247" width="9.140625" style="74" bestFit="1" customWidth="1"/>
    <col min="248" max="16384" width="8.7109375" style="74" customWidth="1"/>
  </cols>
  <sheetData>
    <row r="1" spans="1:18" ht="13.5" customHeight="1">
      <c r="A1" s="88"/>
      <c r="B1" s="88"/>
      <c r="C1" s="88"/>
      <c r="D1" s="88"/>
      <c r="E1" s="88"/>
      <c r="F1" s="88"/>
      <c r="G1" s="88"/>
      <c r="H1" s="110"/>
      <c r="I1" s="110"/>
      <c r="J1" s="110"/>
      <c r="K1" s="110"/>
      <c r="L1" s="125"/>
      <c r="M1" s="126"/>
      <c r="N1" s="126"/>
      <c r="O1" s="126"/>
      <c r="P1" s="126"/>
      <c r="Q1" s="132"/>
      <c r="R1" s="133" t="s">
        <v>408</v>
      </c>
    </row>
    <row r="2" spans="1:18" ht="27.75" customHeight="1">
      <c r="A2" s="111" t="s">
        <v>409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25.5" customHeight="1">
      <c r="A3" s="113" t="str">
        <f>'财务收支预算总表01-1'!A3</f>
        <v>单位名称：大姚县公安局</v>
      </c>
      <c r="B3" s="114"/>
      <c r="C3" s="114"/>
      <c r="D3" s="114"/>
      <c r="E3" s="114"/>
      <c r="F3" s="114"/>
      <c r="G3" s="114"/>
      <c r="H3" s="92"/>
      <c r="I3" s="92"/>
      <c r="J3" s="92"/>
      <c r="K3" s="92"/>
      <c r="L3" s="125"/>
      <c r="M3" s="126"/>
      <c r="N3" s="126"/>
      <c r="O3" s="126"/>
      <c r="P3" s="126"/>
      <c r="Q3" s="134"/>
      <c r="R3" s="135" t="s">
        <v>165</v>
      </c>
    </row>
    <row r="4" spans="1:18" ht="15.75" customHeight="1">
      <c r="A4" s="115" t="s">
        <v>390</v>
      </c>
      <c r="B4" s="115" t="s">
        <v>410</v>
      </c>
      <c r="C4" s="115" t="s">
        <v>411</v>
      </c>
      <c r="D4" s="115" t="s">
        <v>412</v>
      </c>
      <c r="E4" s="115" t="s">
        <v>413</v>
      </c>
      <c r="F4" s="115" t="s">
        <v>414</v>
      </c>
      <c r="G4" s="115" t="s">
        <v>415</v>
      </c>
      <c r="H4" s="115" t="s">
        <v>181</v>
      </c>
      <c r="I4" s="115"/>
      <c r="J4" s="115"/>
      <c r="K4" s="115"/>
      <c r="L4" s="127"/>
      <c r="M4" s="115"/>
      <c r="N4" s="115"/>
      <c r="O4" s="115"/>
      <c r="P4" s="115"/>
      <c r="Q4" s="127"/>
      <c r="R4" s="115"/>
    </row>
    <row r="5" spans="1:18" ht="17.25" customHeight="1">
      <c r="A5" s="115"/>
      <c r="B5" s="115"/>
      <c r="C5" s="115"/>
      <c r="D5" s="115"/>
      <c r="E5" s="115"/>
      <c r="F5" s="115"/>
      <c r="G5" s="115"/>
      <c r="H5" s="115" t="s">
        <v>53</v>
      </c>
      <c r="I5" s="115" t="s">
        <v>56</v>
      </c>
      <c r="J5" s="115" t="s">
        <v>396</v>
      </c>
      <c r="K5" s="115" t="s">
        <v>397</v>
      </c>
      <c r="L5" s="128" t="s">
        <v>398</v>
      </c>
      <c r="M5" s="115" t="s">
        <v>60</v>
      </c>
      <c r="N5" s="115"/>
      <c r="O5" s="115"/>
      <c r="P5" s="115"/>
      <c r="Q5" s="128"/>
      <c r="R5" s="115"/>
    </row>
    <row r="6" spans="1:18" ht="54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27"/>
      <c r="M6" s="115" t="s">
        <v>55</v>
      </c>
      <c r="N6" s="115" t="s">
        <v>61</v>
      </c>
      <c r="O6" s="115" t="s">
        <v>302</v>
      </c>
      <c r="P6" s="115" t="s">
        <v>63</v>
      </c>
      <c r="Q6" s="127" t="s">
        <v>64</v>
      </c>
      <c r="R6" s="115" t="s">
        <v>65</v>
      </c>
    </row>
    <row r="7" spans="1:18" ht="15" customHeight="1">
      <c r="A7" s="115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15">
        <v>12</v>
      </c>
      <c r="M7" s="115">
        <v>13</v>
      </c>
      <c r="N7" s="115">
        <v>14</v>
      </c>
      <c r="O7" s="115">
        <v>15</v>
      </c>
      <c r="P7" s="115">
        <v>16</v>
      </c>
      <c r="Q7" s="115">
        <v>17</v>
      </c>
      <c r="R7" s="115">
        <v>18</v>
      </c>
    </row>
    <row r="8" spans="1:18" ht="22.5" customHeight="1">
      <c r="A8" s="116"/>
      <c r="B8" s="116"/>
      <c r="C8" s="116"/>
      <c r="D8" s="117"/>
      <c r="E8" s="116"/>
      <c r="F8" s="116"/>
      <c r="G8" s="116"/>
      <c r="H8" s="118">
        <f>I8+J8+K8+L8+M8</f>
        <v>0</v>
      </c>
      <c r="I8" s="118"/>
      <c r="J8" s="118"/>
      <c r="K8" s="118"/>
      <c r="L8" s="118"/>
      <c r="M8" s="118">
        <f>N8+O8+P8+Q8+R8</f>
        <v>0</v>
      </c>
      <c r="N8" s="118"/>
      <c r="O8" s="118"/>
      <c r="P8" s="118"/>
      <c r="Q8" s="118"/>
      <c r="R8" s="118"/>
    </row>
    <row r="9" spans="1:18" ht="22.5" customHeight="1">
      <c r="A9" s="119"/>
      <c r="B9" s="120"/>
      <c r="C9" s="120"/>
      <c r="D9" s="121"/>
      <c r="E9" s="120"/>
      <c r="F9" s="120"/>
      <c r="G9" s="120"/>
      <c r="H9" s="118">
        <f>I9+J9+K9+L9+M9</f>
        <v>0</v>
      </c>
      <c r="I9" s="129"/>
      <c r="J9" s="129"/>
      <c r="K9" s="129"/>
      <c r="L9" s="118"/>
      <c r="M9" s="118">
        <f>N9+O9+P9+Q9+R9</f>
        <v>0</v>
      </c>
      <c r="N9" s="129"/>
      <c r="O9" s="129"/>
      <c r="P9" s="129"/>
      <c r="Q9" s="118"/>
      <c r="R9" s="129"/>
    </row>
    <row r="10" spans="1:18" ht="22.5" customHeight="1">
      <c r="A10" s="119"/>
      <c r="B10" s="122"/>
      <c r="C10" s="122"/>
      <c r="D10" s="123"/>
      <c r="E10" s="122"/>
      <c r="F10" s="122"/>
      <c r="G10" s="122"/>
      <c r="H10" s="118">
        <f>I10+J10+K10+L10+M10</f>
        <v>0</v>
      </c>
      <c r="I10" s="130"/>
      <c r="J10" s="130"/>
      <c r="K10" s="130"/>
      <c r="L10" s="130"/>
      <c r="M10" s="118">
        <f>N10+O10+P10+Q10+R10</f>
        <v>0</v>
      </c>
      <c r="N10" s="130"/>
      <c r="O10" s="130"/>
      <c r="P10" s="130"/>
      <c r="Q10" s="130"/>
      <c r="R10" s="130"/>
    </row>
    <row r="11" spans="1:18" ht="22.5" customHeight="1">
      <c r="A11" s="116" t="s">
        <v>116</v>
      </c>
      <c r="B11" s="116"/>
      <c r="C11" s="116"/>
      <c r="D11" s="116"/>
      <c r="E11" s="116"/>
      <c r="F11" s="116"/>
      <c r="G11" s="116"/>
      <c r="H11" s="124">
        <f>SUM(H8:H10)</f>
        <v>0</v>
      </c>
      <c r="I11" s="124">
        <f>SUM(I8:I10)</f>
        <v>0</v>
      </c>
      <c r="J11" s="124">
        <f>SUM(J8:J10)</f>
        <v>0</v>
      </c>
      <c r="K11" s="124">
        <f>SUM(K8:K10)</f>
        <v>0</v>
      </c>
      <c r="L11" s="131"/>
      <c r="M11" s="124">
        <f>SUM(M8:M10)</f>
        <v>0</v>
      </c>
      <c r="N11" s="124">
        <f>SUM(N8:N10)</f>
        <v>0</v>
      </c>
      <c r="O11" s="124">
        <f>SUM(O9:O10)</f>
        <v>0</v>
      </c>
      <c r="P11" s="124">
        <f>SUM(P8:P10)</f>
        <v>0</v>
      </c>
      <c r="Q11" s="131">
        <f>SUM(Q8:Q10)</f>
        <v>0</v>
      </c>
      <c r="R11" s="124">
        <f>SUM(R8:R10)</f>
        <v>0</v>
      </c>
    </row>
    <row r="12" spans="1:4" ht="14.25" customHeight="1">
      <c r="A12" s="108" t="str">
        <f>IF(A8=0,"说明：本表无数据，故公开空表。","")</f>
        <v>说明：本表无数据，故公开空表。</v>
      </c>
      <c r="B12" s="108"/>
      <c r="C12" s="108"/>
      <c r="D12" s="108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87" customWidth="1"/>
    <col min="2" max="2" width="18.140625" style="87" customWidth="1"/>
    <col min="3" max="3" width="24.57421875" style="87" customWidth="1"/>
    <col min="4" max="4" width="26.421875" style="87" customWidth="1"/>
    <col min="5" max="5" width="26.28125" style="87" customWidth="1"/>
    <col min="6" max="6" width="9.140625" style="74" customWidth="1"/>
    <col min="7" max="16384" width="9.140625" style="74" bestFit="1" customWidth="1"/>
  </cols>
  <sheetData>
    <row r="1" spans="1:5" ht="13.5" customHeight="1">
      <c r="A1" s="88"/>
      <c r="B1" s="88"/>
      <c r="C1" s="88"/>
      <c r="D1" s="89"/>
      <c r="E1" s="86" t="s">
        <v>416</v>
      </c>
    </row>
    <row r="2" spans="1:5" ht="27.75" customHeight="1">
      <c r="A2" s="90" t="s">
        <v>417</v>
      </c>
      <c r="B2" s="76"/>
      <c r="C2" s="76"/>
      <c r="D2" s="76"/>
      <c r="E2" s="77"/>
    </row>
    <row r="3" spans="1:5" ht="18" customHeight="1">
      <c r="A3" s="91" t="str">
        <f>'财务收支预算总表01-1'!A3</f>
        <v>单位名称：大姚县公安局</v>
      </c>
      <c r="B3" s="92"/>
      <c r="C3" s="92"/>
      <c r="D3" s="93"/>
      <c r="E3" s="94" t="s">
        <v>165</v>
      </c>
    </row>
    <row r="4" spans="1:5" ht="19.5" customHeight="1">
      <c r="A4" s="95" t="s">
        <v>418</v>
      </c>
      <c r="B4" s="96" t="s">
        <v>181</v>
      </c>
      <c r="C4" s="97"/>
      <c r="D4" s="97"/>
      <c r="E4" s="98" t="s">
        <v>419</v>
      </c>
    </row>
    <row r="5" spans="1:5" ht="40.5" customHeight="1">
      <c r="A5" s="99"/>
      <c r="B5" s="100" t="s">
        <v>53</v>
      </c>
      <c r="C5" s="101" t="s">
        <v>56</v>
      </c>
      <c r="D5" s="102" t="s">
        <v>420</v>
      </c>
      <c r="E5" s="98" t="s">
        <v>421</v>
      </c>
    </row>
    <row r="6" spans="1:5" ht="19.5" customHeight="1">
      <c r="A6" s="98">
        <v>1</v>
      </c>
      <c r="B6" s="98">
        <v>2</v>
      </c>
      <c r="C6" s="98">
        <v>3</v>
      </c>
      <c r="D6" s="103">
        <v>4</v>
      </c>
      <c r="E6" s="104">
        <v>5</v>
      </c>
    </row>
    <row r="7" spans="1:5" ht="19.5" customHeight="1">
      <c r="A7" s="81" t="s">
        <v>330</v>
      </c>
      <c r="B7" s="105">
        <f>C7+D7</f>
        <v>0</v>
      </c>
      <c r="C7" s="105"/>
      <c r="D7" s="106"/>
      <c r="E7" s="107" t="s">
        <v>330</v>
      </c>
    </row>
    <row r="8" spans="1:5" ht="19.5" customHeight="1">
      <c r="A8" s="82" t="s">
        <v>330</v>
      </c>
      <c r="B8" s="105" t="s">
        <v>330</v>
      </c>
      <c r="C8" s="105"/>
      <c r="D8" s="106"/>
      <c r="E8" s="107" t="s">
        <v>330</v>
      </c>
    </row>
    <row r="9" spans="1:4" ht="14.25" customHeight="1">
      <c r="A9" s="108" t="s">
        <v>422</v>
      </c>
      <c r="B9" s="108"/>
      <c r="C9" s="108"/>
      <c r="D9" s="108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27" sqref="E27"/>
    </sheetView>
  </sheetViews>
  <sheetFormatPr defaultColWidth="8.8515625" defaultRowHeight="12.75"/>
  <cols>
    <col min="1" max="1" width="34.28125" style="73" customWidth="1"/>
    <col min="2" max="2" width="29.00390625" style="73" customWidth="1"/>
    <col min="3" max="5" width="23.57421875" style="73" customWidth="1"/>
    <col min="6" max="6" width="11.28125" style="74" customWidth="1"/>
    <col min="7" max="7" width="25.140625" style="73" customWidth="1"/>
    <col min="8" max="8" width="15.57421875" style="74" customWidth="1"/>
    <col min="9" max="9" width="13.421875" style="74" customWidth="1"/>
    <col min="10" max="10" width="18.8515625" style="73" customWidth="1"/>
    <col min="11" max="11" width="9.140625" style="74" customWidth="1"/>
    <col min="12" max="16384" width="9.140625" style="74" bestFit="1" customWidth="1"/>
  </cols>
  <sheetData>
    <row r="1" ht="12" customHeight="1">
      <c r="J1" s="86" t="s">
        <v>423</v>
      </c>
    </row>
    <row r="2" spans="1:10" ht="28.5" customHeight="1">
      <c r="A2" s="75" t="s">
        <v>424</v>
      </c>
      <c r="B2" s="76"/>
      <c r="C2" s="76"/>
      <c r="D2" s="76"/>
      <c r="E2" s="77"/>
      <c r="F2" s="78"/>
      <c r="G2" s="77"/>
      <c r="H2" s="78"/>
      <c r="I2" s="78"/>
      <c r="J2" s="77"/>
    </row>
    <row r="3" ht="17.25" customHeight="1">
      <c r="A3" s="79" t="str">
        <f>'财务收支预算总表01-1'!A3</f>
        <v>单位名称：大姚县公安局</v>
      </c>
    </row>
    <row r="4" spans="1:10" ht="44.25" customHeight="1">
      <c r="A4" s="80" t="s">
        <v>317</v>
      </c>
      <c r="B4" s="80" t="s">
        <v>318</v>
      </c>
      <c r="C4" s="80" t="s">
        <v>319</v>
      </c>
      <c r="D4" s="80" t="s">
        <v>320</v>
      </c>
      <c r="E4" s="80" t="s">
        <v>321</v>
      </c>
      <c r="F4" s="21" t="s">
        <v>322</v>
      </c>
      <c r="G4" s="80" t="s">
        <v>323</v>
      </c>
      <c r="H4" s="21" t="s">
        <v>324</v>
      </c>
      <c r="I4" s="21" t="s">
        <v>325</v>
      </c>
      <c r="J4" s="80" t="s">
        <v>326</v>
      </c>
    </row>
    <row r="5" spans="1:10" ht="14.25" customHeight="1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21">
        <v>6</v>
      </c>
      <c r="G5" s="80">
        <v>7</v>
      </c>
      <c r="H5" s="21">
        <v>8</v>
      </c>
      <c r="I5" s="21">
        <v>9</v>
      </c>
      <c r="J5" s="80">
        <v>10</v>
      </c>
    </row>
    <row r="6" spans="1:10" ht="42" customHeight="1">
      <c r="A6" s="81" t="s">
        <v>330</v>
      </c>
      <c r="B6" s="82"/>
      <c r="C6" s="82"/>
      <c r="D6" s="82"/>
      <c r="E6" s="83"/>
      <c r="F6" s="84"/>
      <c r="G6" s="83"/>
      <c r="H6" s="84"/>
      <c r="I6" s="84"/>
      <c r="J6" s="83"/>
    </row>
    <row r="7" spans="1:10" ht="42.75" customHeight="1">
      <c r="A7" s="26" t="s">
        <v>330</v>
      </c>
      <c r="B7" s="26" t="s">
        <v>330</v>
      </c>
      <c r="C7" s="26" t="s">
        <v>330</v>
      </c>
      <c r="D7" s="26" t="s">
        <v>330</v>
      </c>
      <c r="E7" s="81" t="s">
        <v>330</v>
      </c>
      <c r="F7" s="26" t="s">
        <v>330</v>
      </c>
      <c r="G7" s="81" t="s">
        <v>330</v>
      </c>
      <c r="H7" s="26" t="s">
        <v>330</v>
      </c>
      <c r="I7" s="26" t="s">
        <v>330</v>
      </c>
      <c r="J7" s="81" t="s">
        <v>330</v>
      </c>
    </row>
    <row r="8" ht="24.75" customHeight="1">
      <c r="A8" s="85" t="s">
        <v>422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G23" sqref="G23"/>
    </sheetView>
  </sheetViews>
  <sheetFormatPr defaultColWidth="8.8515625" defaultRowHeight="12.75"/>
  <cols>
    <col min="1" max="1" width="29.00390625" style="53" bestFit="1" customWidth="1"/>
    <col min="2" max="2" width="18.7109375" style="53" customWidth="1"/>
    <col min="3" max="3" width="24.8515625" style="53" customWidth="1"/>
    <col min="4" max="6" width="23.57421875" style="53" customWidth="1"/>
    <col min="7" max="7" width="25.140625" style="53" customWidth="1"/>
    <col min="8" max="8" width="18.8515625" style="53" customWidth="1"/>
    <col min="9" max="16384" width="9.140625" style="53" bestFit="1" customWidth="1"/>
  </cols>
  <sheetData>
    <row r="1" ht="12">
      <c r="H1" s="54" t="s">
        <v>425</v>
      </c>
    </row>
    <row r="2" spans="1:8" ht="30.75">
      <c r="A2" s="55" t="s">
        <v>426</v>
      </c>
      <c r="B2" s="55"/>
      <c r="C2" s="55"/>
      <c r="D2" s="55"/>
      <c r="E2" s="56"/>
      <c r="F2" s="56"/>
      <c r="G2" s="56"/>
      <c r="H2" s="56"/>
    </row>
    <row r="3" spans="1:2" ht="13.5">
      <c r="A3" s="57" t="str">
        <f>'财务收支预算总表01-1'!A3</f>
        <v>单位名称：大姚县公安局</v>
      </c>
      <c r="B3" s="57"/>
    </row>
    <row r="4" spans="1:8" ht="18" customHeight="1">
      <c r="A4" s="58" t="s">
        <v>174</v>
      </c>
      <c r="B4" s="58" t="s">
        <v>427</v>
      </c>
      <c r="C4" s="58" t="s">
        <v>428</v>
      </c>
      <c r="D4" s="58" t="s">
        <v>429</v>
      </c>
      <c r="E4" s="58" t="s">
        <v>430</v>
      </c>
      <c r="F4" s="59" t="s">
        <v>431</v>
      </c>
      <c r="G4" s="60"/>
      <c r="H4" s="61"/>
    </row>
    <row r="5" spans="1:8" ht="18" customHeight="1">
      <c r="A5" s="62"/>
      <c r="B5" s="62"/>
      <c r="C5" s="62"/>
      <c r="D5" s="62"/>
      <c r="E5" s="62"/>
      <c r="F5" s="63" t="s">
        <v>394</v>
      </c>
      <c r="G5" s="63" t="s">
        <v>432</v>
      </c>
      <c r="H5" s="63" t="s">
        <v>433</v>
      </c>
    </row>
    <row r="6" spans="1:8" ht="21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</row>
    <row r="7" spans="1:8" ht="33" customHeight="1">
      <c r="A7" s="65" t="s">
        <v>67</v>
      </c>
      <c r="B7" s="65" t="s">
        <v>434</v>
      </c>
      <c r="C7" s="66" t="s">
        <v>435</v>
      </c>
      <c r="D7" s="65" t="s">
        <v>404</v>
      </c>
      <c r="E7" s="64" t="s">
        <v>400</v>
      </c>
      <c r="F7" s="64">
        <v>15</v>
      </c>
      <c r="G7" s="67">
        <v>800</v>
      </c>
      <c r="H7" s="67">
        <v>12000</v>
      </c>
    </row>
    <row r="8" spans="1:8" ht="33" customHeight="1">
      <c r="A8" s="65" t="s">
        <v>67</v>
      </c>
      <c r="B8" s="65" t="s">
        <v>434</v>
      </c>
      <c r="C8" s="66" t="s">
        <v>436</v>
      </c>
      <c r="D8" s="65" t="s">
        <v>399</v>
      </c>
      <c r="E8" s="64" t="s">
        <v>400</v>
      </c>
      <c r="F8" s="64">
        <v>1</v>
      </c>
      <c r="G8" s="67">
        <v>7800</v>
      </c>
      <c r="H8" s="67">
        <v>7800</v>
      </c>
    </row>
    <row r="9" spans="1:8" ht="33" customHeight="1">
      <c r="A9" s="65" t="s">
        <v>67</v>
      </c>
      <c r="B9" s="65" t="s">
        <v>434</v>
      </c>
      <c r="C9" s="66" t="s">
        <v>437</v>
      </c>
      <c r="D9" s="65" t="s">
        <v>401</v>
      </c>
      <c r="E9" s="64" t="s">
        <v>402</v>
      </c>
      <c r="F9" s="64">
        <v>30</v>
      </c>
      <c r="G9" s="67">
        <v>560</v>
      </c>
      <c r="H9" s="67">
        <v>16800</v>
      </c>
    </row>
    <row r="10" spans="1:8" ht="33" customHeight="1">
      <c r="A10" s="65" t="s">
        <v>67</v>
      </c>
      <c r="B10" s="65" t="s">
        <v>434</v>
      </c>
      <c r="C10" s="66" t="s">
        <v>438</v>
      </c>
      <c r="D10" s="65" t="s">
        <v>405</v>
      </c>
      <c r="E10" s="64" t="s">
        <v>402</v>
      </c>
      <c r="F10" s="64">
        <v>15</v>
      </c>
      <c r="G10" s="67">
        <v>480</v>
      </c>
      <c r="H10" s="67">
        <v>7200</v>
      </c>
    </row>
    <row r="11" spans="1:8" ht="33" customHeight="1">
      <c r="A11" s="65" t="s">
        <v>67</v>
      </c>
      <c r="B11" s="65" t="s">
        <v>434</v>
      </c>
      <c r="C11" s="66" t="s">
        <v>439</v>
      </c>
      <c r="D11" s="65" t="s">
        <v>406</v>
      </c>
      <c r="E11" s="64" t="s">
        <v>407</v>
      </c>
      <c r="F11" s="64">
        <v>5</v>
      </c>
      <c r="G11" s="67">
        <v>840</v>
      </c>
      <c r="H11" s="67">
        <v>4200</v>
      </c>
    </row>
    <row r="12" spans="1:8" ht="24" customHeight="1">
      <c r="A12" s="68" t="s">
        <v>53</v>
      </c>
      <c r="B12" s="69"/>
      <c r="C12" s="69"/>
      <c r="D12" s="70"/>
      <c r="E12" s="71"/>
      <c r="F12" s="72">
        <v>66</v>
      </c>
      <c r="G12" s="67"/>
      <c r="H12" s="67">
        <v>48000</v>
      </c>
    </row>
  </sheetData>
  <sheetProtection/>
  <mergeCells count="9">
    <mergeCell ref="A2:H2"/>
    <mergeCell ref="A3:B3"/>
    <mergeCell ref="F4:H4"/>
    <mergeCell ref="A12:D12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I35" sqref="I35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51" t="s">
        <v>440</v>
      </c>
    </row>
    <row r="2" spans="1:11" ht="27">
      <c r="A2" s="33" t="s">
        <v>441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5" t="str">
        <f>'财务收支预算总表01-1'!A3</f>
        <v>单位名称：大姚县公安局</v>
      </c>
      <c r="B3" s="36"/>
      <c r="C3" s="37"/>
      <c r="D3" s="37"/>
      <c r="E3" s="37"/>
      <c r="F3" s="38"/>
      <c r="G3" s="37"/>
      <c r="H3" s="38"/>
      <c r="I3" s="37"/>
      <c r="J3" s="37"/>
      <c r="K3" s="51" t="s">
        <v>3</v>
      </c>
    </row>
    <row r="4" spans="1:11" ht="13.5">
      <c r="A4" s="39" t="s">
        <v>297</v>
      </c>
      <c r="B4" s="39" t="s">
        <v>176</v>
      </c>
      <c r="C4" s="40" t="s">
        <v>298</v>
      </c>
      <c r="D4" s="40" t="s">
        <v>177</v>
      </c>
      <c r="E4" s="40" t="s">
        <v>178</v>
      </c>
      <c r="F4" s="41" t="s">
        <v>299</v>
      </c>
      <c r="G4" s="39" t="s">
        <v>300</v>
      </c>
      <c r="H4" s="40" t="s">
        <v>53</v>
      </c>
      <c r="I4" s="52" t="s">
        <v>442</v>
      </c>
      <c r="J4" s="52"/>
      <c r="K4" s="52"/>
    </row>
    <row r="5" spans="1:11" ht="27">
      <c r="A5" s="42"/>
      <c r="B5" s="42"/>
      <c r="C5" s="42"/>
      <c r="D5" s="42"/>
      <c r="E5" s="42"/>
      <c r="F5" s="42"/>
      <c r="G5" s="42"/>
      <c r="H5" s="42" t="s">
        <v>55</v>
      </c>
      <c r="I5" s="19" t="s">
        <v>56</v>
      </c>
      <c r="J5" s="19" t="s">
        <v>57</v>
      </c>
      <c r="K5" s="19" t="s">
        <v>58</v>
      </c>
    </row>
    <row r="6" spans="1:11" ht="13.5">
      <c r="A6" s="43">
        <v>1</v>
      </c>
      <c r="B6" s="43">
        <v>2</v>
      </c>
      <c r="C6" s="43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ht="13.5">
      <c r="A7" s="45" t="s">
        <v>330</v>
      </c>
      <c r="B7" s="45" t="s">
        <v>330</v>
      </c>
      <c r="C7" s="45" t="s">
        <v>330</v>
      </c>
      <c r="D7" s="45"/>
      <c r="E7" s="45"/>
      <c r="F7" s="45"/>
      <c r="G7" s="45"/>
      <c r="H7" s="46" t="s">
        <v>330</v>
      </c>
      <c r="I7" s="46" t="s">
        <v>330</v>
      </c>
      <c r="J7" s="46" t="s">
        <v>330</v>
      </c>
      <c r="K7" s="46" t="s">
        <v>330</v>
      </c>
    </row>
    <row r="8" spans="1:11" ht="13.5">
      <c r="A8" s="45"/>
      <c r="B8" s="45"/>
      <c r="C8" s="45"/>
      <c r="D8" s="45" t="s">
        <v>330</v>
      </c>
      <c r="E8" s="45" t="s">
        <v>330</v>
      </c>
      <c r="F8" s="45" t="s">
        <v>330</v>
      </c>
      <c r="G8" s="45" t="s">
        <v>330</v>
      </c>
      <c r="H8" s="46" t="s">
        <v>330</v>
      </c>
      <c r="I8" s="46" t="s">
        <v>330</v>
      </c>
      <c r="J8" s="46" t="s">
        <v>330</v>
      </c>
      <c r="K8" s="46" t="s">
        <v>330</v>
      </c>
    </row>
    <row r="9" spans="1:11" ht="13.5">
      <c r="A9" s="47" t="s">
        <v>53</v>
      </c>
      <c r="B9" s="48"/>
      <c r="C9" s="48"/>
      <c r="D9" s="48"/>
      <c r="E9" s="48"/>
      <c r="F9" s="48"/>
      <c r="G9" s="49"/>
      <c r="H9" s="50" t="s">
        <v>330</v>
      </c>
      <c r="I9" s="50" t="s">
        <v>330</v>
      </c>
      <c r="J9" s="50" t="s">
        <v>330</v>
      </c>
      <c r="K9" s="50" t="s">
        <v>330</v>
      </c>
    </row>
    <row r="10" ht="12.75">
      <c r="A10" s="31" t="s">
        <v>422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F27" sqref="F27"/>
    </sheetView>
  </sheetViews>
  <sheetFormatPr defaultColWidth="9.140625" defaultRowHeight="12.75"/>
  <cols>
    <col min="1" max="1" width="29.28125" style="0" customWidth="1"/>
    <col min="2" max="2" width="20.57421875" style="0" customWidth="1"/>
    <col min="3" max="3" width="33.5742187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443</v>
      </c>
    </row>
    <row r="2" spans="1:7" ht="33.75">
      <c r="A2" s="5" t="s">
        <v>444</v>
      </c>
      <c r="B2" s="6"/>
      <c r="C2" s="6"/>
      <c r="D2" s="6"/>
      <c r="E2" s="7"/>
      <c r="F2" s="7"/>
      <c r="G2" s="6"/>
    </row>
    <row r="3" spans="1:7" ht="12.75">
      <c r="A3" s="8" t="str">
        <f>'财务收支预算总表01-1'!A3</f>
        <v>单位名称：大姚县公安局</v>
      </c>
      <c r="B3" s="8"/>
      <c r="C3" s="9"/>
      <c r="D3" s="9"/>
      <c r="E3" s="3"/>
      <c r="F3" s="3"/>
      <c r="G3" s="4" t="s">
        <v>165</v>
      </c>
    </row>
    <row r="4" spans="1:7" ht="13.5">
      <c r="A4" s="10" t="s">
        <v>298</v>
      </c>
      <c r="B4" s="10" t="s">
        <v>297</v>
      </c>
      <c r="C4" s="11" t="s">
        <v>176</v>
      </c>
      <c r="D4" s="12" t="s">
        <v>445</v>
      </c>
      <c r="E4" s="13" t="s">
        <v>56</v>
      </c>
      <c r="F4" s="14"/>
      <c r="G4" s="15"/>
    </row>
    <row r="5" spans="1:7" ht="13.5">
      <c r="A5" s="10"/>
      <c r="B5" s="16"/>
      <c r="C5" s="17"/>
      <c r="D5" s="18"/>
      <c r="E5" s="19" t="s">
        <v>446</v>
      </c>
      <c r="F5" s="19" t="s">
        <v>447</v>
      </c>
      <c r="G5" s="19" t="s">
        <v>448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67</v>
      </c>
      <c r="B7" s="23"/>
      <c r="C7" s="23"/>
      <c r="D7" s="23"/>
      <c r="E7" s="24">
        <v>669792</v>
      </c>
      <c r="F7" s="24"/>
      <c r="G7" s="25"/>
    </row>
    <row r="8" spans="1:7" ht="19.5" customHeight="1">
      <c r="A8" s="22"/>
      <c r="B8" s="26" t="s">
        <v>307</v>
      </c>
      <c r="C8" s="26" t="s">
        <v>309</v>
      </c>
      <c r="D8" s="23" t="s">
        <v>449</v>
      </c>
      <c r="E8" s="24">
        <v>285516</v>
      </c>
      <c r="F8" s="24"/>
      <c r="G8" s="25"/>
    </row>
    <row r="9" spans="1:7" ht="19.5" customHeight="1">
      <c r="A9" s="27"/>
      <c r="B9" s="26" t="s">
        <v>304</v>
      </c>
      <c r="C9" s="26" t="s">
        <v>306</v>
      </c>
      <c r="D9" s="23" t="s">
        <v>449</v>
      </c>
      <c r="E9" s="24">
        <v>334276</v>
      </c>
      <c r="F9" s="24"/>
      <c r="G9" s="25"/>
    </row>
    <row r="10" spans="1:7" ht="19.5" customHeight="1">
      <c r="A10" s="27"/>
      <c r="B10" s="26" t="s">
        <v>304</v>
      </c>
      <c r="C10" s="26" t="s">
        <v>314</v>
      </c>
      <c r="D10" s="23" t="s">
        <v>449</v>
      </c>
      <c r="E10" s="24">
        <v>50000</v>
      </c>
      <c r="F10" s="24"/>
      <c r="G10" s="25"/>
    </row>
    <row r="11" spans="1:7" ht="19.5" customHeight="1">
      <c r="A11" s="28" t="s">
        <v>53</v>
      </c>
      <c r="B11" s="29"/>
      <c r="C11" s="29"/>
      <c r="D11" s="30"/>
      <c r="E11" s="24">
        <f>E7</f>
        <v>669792</v>
      </c>
      <c r="F11" s="24"/>
      <c r="G11" s="25"/>
    </row>
    <row r="12" ht="12.75">
      <c r="A12" s="31"/>
    </row>
  </sheetData>
  <sheetProtection/>
  <mergeCells count="8">
    <mergeCell ref="A2:G2"/>
    <mergeCell ref="A3:B3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E8" sqref="E8"/>
    </sheetView>
  </sheetViews>
  <sheetFormatPr defaultColWidth="8.00390625" defaultRowHeight="14.25" customHeight="1"/>
  <cols>
    <col min="1" max="1" width="21.140625" style="87" customWidth="1"/>
    <col min="2" max="2" width="23.421875" style="87" customWidth="1"/>
    <col min="3" max="8" width="12.57421875" style="87" customWidth="1"/>
    <col min="9" max="9" width="8.8515625" style="87" customWidth="1"/>
    <col min="10" max="14" width="12.57421875" style="87" customWidth="1"/>
    <col min="15" max="15" width="8.00390625" style="74" customWidth="1"/>
    <col min="16" max="16" width="9.57421875" style="74" customWidth="1"/>
    <col min="17" max="17" width="9.7109375" style="74" customWidth="1"/>
    <col min="18" max="18" width="10.57421875" style="74" customWidth="1"/>
    <col min="19" max="20" width="10.140625" style="87" customWidth="1"/>
    <col min="21" max="21" width="8.00390625" style="74" customWidth="1"/>
    <col min="22" max="16384" width="8.00390625" style="74" customWidth="1"/>
  </cols>
  <sheetData>
    <row r="1" spans="1:20" ht="12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76"/>
      <c r="P1" s="276"/>
      <c r="Q1" s="276"/>
      <c r="R1" s="276"/>
      <c r="S1" s="280" t="s">
        <v>48</v>
      </c>
      <c r="T1" s="280" t="s">
        <v>48</v>
      </c>
    </row>
    <row r="2" spans="1:20" ht="36" customHeight="1">
      <c r="A2" s="263" t="s">
        <v>49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8"/>
      <c r="Q2" s="78"/>
      <c r="R2" s="78"/>
      <c r="S2" s="77"/>
      <c r="T2" s="78"/>
    </row>
    <row r="3" spans="1:20" ht="20.25" customHeight="1">
      <c r="A3" s="113" t="str">
        <f>'财务收支预算总表01-1'!A3</f>
        <v>单位名称：大姚县公安局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277"/>
      <c r="P3" s="277"/>
      <c r="Q3" s="277"/>
      <c r="R3" s="277"/>
      <c r="S3" s="281" t="s">
        <v>3</v>
      </c>
      <c r="T3" s="281" t="s">
        <v>50</v>
      </c>
    </row>
    <row r="4" spans="1:20" ht="18.75" customHeight="1">
      <c r="A4" s="264" t="s">
        <v>51</v>
      </c>
      <c r="B4" s="265" t="s">
        <v>52</v>
      </c>
      <c r="C4" s="265" t="s">
        <v>53</v>
      </c>
      <c r="D4" s="266" t="s">
        <v>54</v>
      </c>
      <c r="E4" s="267"/>
      <c r="F4" s="267"/>
      <c r="G4" s="267"/>
      <c r="H4" s="267"/>
      <c r="I4" s="267"/>
      <c r="J4" s="267"/>
      <c r="K4" s="267"/>
      <c r="L4" s="267"/>
      <c r="M4" s="267"/>
      <c r="N4" s="259"/>
      <c r="O4" s="266" t="s">
        <v>44</v>
      </c>
      <c r="P4" s="266"/>
      <c r="Q4" s="266"/>
      <c r="R4" s="266"/>
      <c r="S4" s="267"/>
      <c r="T4" s="282"/>
    </row>
    <row r="5" spans="1:20" ht="18.75" customHeight="1">
      <c r="A5" s="268"/>
      <c r="B5" s="269"/>
      <c r="C5" s="269"/>
      <c r="D5" s="270" t="s">
        <v>55</v>
      </c>
      <c r="E5" s="270" t="s">
        <v>56</v>
      </c>
      <c r="F5" s="270" t="s">
        <v>57</v>
      </c>
      <c r="G5" s="270" t="s">
        <v>58</v>
      </c>
      <c r="H5" s="270" t="s">
        <v>59</v>
      </c>
      <c r="I5" s="278" t="s">
        <v>60</v>
      </c>
      <c r="J5" s="267"/>
      <c r="K5" s="267"/>
      <c r="L5" s="267"/>
      <c r="M5" s="267"/>
      <c r="N5" s="259"/>
      <c r="O5" s="264" t="s">
        <v>55</v>
      </c>
      <c r="P5" s="264" t="s">
        <v>56</v>
      </c>
      <c r="Q5" s="264" t="s">
        <v>57</v>
      </c>
      <c r="R5" s="264" t="s">
        <v>58</v>
      </c>
      <c r="S5" s="264" t="s">
        <v>59</v>
      </c>
      <c r="T5" s="264" t="s">
        <v>60</v>
      </c>
    </row>
    <row r="6" spans="1:20" ht="33.75" customHeight="1">
      <c r="A6" s="271"/>
      <c r="B6" s="272"/>
      <c r="C6" s="272"/>
      <c r="D6" s="271"/>
      <c r="E6" s="271"/>
      <c r="F6" s="271"/>
      <c r="G6" s="271"/>
      <c r="H6" s="271"/>
      <c r="I6" s="272" t="s">
        <v>55</v>
      </c>
      <c r="J6" s="272" t="s">
        <v>61</v>
      </c>
      <c r="K6" s="272" t="s">
        <v>62</v>
      </c>
      <c r="L6" s="272" t="s">
        <v>63</v>
      </c>
      <c r="M6" s="272" t="s">
        <v>64</v>
      </c>
      <c r="N6" s="272" t="s">
        <v>65</v>
      </c>
      <c r="O6" s="279"/>
      <c r="P6" s="279"/>
      <c r="Q6" s="279"/>
      <c r="R6" s="279"/>
      <c r="S6" s="279"/>
      <c r="T6" s="279"/>
    </row>
    <row r="7" spans="1:20" ht="16.5" customHeight="1">
      <c r="A7" s="273">
        <v>1</v>
      </c>
      <c r="B7" s="274">
        <v>2</v>
      </c>
      <c r="C7" s="274">
        <v>3</v>
      </c>
      <c r="D7" s="273">
        <v>4</v>
      </c>
      <c r="E7" s="274">
        <v>5</v>
      </c>
      <c r="F7" s="274">
        <v>6</v>
      </c>
      <c r="G7" s="273">
        <v>7</v>
      </c>
      <c r="H7" s="274">
        <v>8</v>
      </c>
      <c r="I7" s="274">
        <v>9</v>
      </c>
      <c r="J7" s="273">
        <v>10</v>
      </c>
      <c r="K7" s="274">
        <v>11</v>
      </c>
      <c r="L7" s="274">
        <v>12</v>
      </c>
      <c r="M7" s="273">
        <v>13</v>
      </c>
      <c r="N7" s="274">
        <v>14</v>
      </c>
      <c r="O7" s="274">
        <v>15</v>
      </c>
      <c r="P7" s="273">
        <v>16</v>
      </c>
      <c r="Q7" s="274">
        <v>17</v>
      </c>
      <c r="R7" s="274">
        <v>18</v>
      </c>
      <c r="S7" s="273">
        <v>19</v>
      </c>
      <c r="T7" s="274">
        <v>20</v>
      </c>
    </row>
    <row r="8" spans="1:20" s="262" customFormat="1" ht="16.5" customHeight="1">
      <c r="A8" s="81" t="s">
        <v>66</v>
      </c>
      <c r="B8" s="81" t="s">
        <v>67</v>
      </c>
      <c r="C8" s="25">
        <v>55578569</v>
      </c>
      <c r="D8" s="148">
        <v>55578569</v>
      </c>
      <c r="E8" s="25">
        <v>55578569</v>
      </c>
      <c r="F8" s="105"/>
      <c r="G8" s="105"/>
      <c r="H8" s="105"/>
      <c r="I8" s="105">
        <f>J8+K8+L8+M8+N8</f>
        <v>0</v>
      </c>
      <c r="J8" s="105"/>
      <c r="K8" s="105"/>
      <c r="L8" s="105"/>
      <c r="M8" s="105"/>
      <c r="N8" s="105"/>
      <c r="O8" s="105">
        <f>P8+Q8+R8+S8+T8</f>
        <v>0</v>
      </c>
      <c r="P8" s="105"/>
      <c r="Q8" s="105"/>
      <c r="R8" s="105"/>
      <c r="S8" s="241"/>
      <c r="T8" s="105"/>
    </row>
    <row r="9" spans="1:20" s="262" customFormat="1" ht="16.5" customHeight="1">
      <c r="A9" s="275" t="s">
        <v>53</v>
      </c>
      <c r="B9" s="105"/>
      <c r="C9" s="105">
        <f>SUM(C8)</f>
        <v>55578569</v>
      </c>
      <c r="D9" s="105">
        <f aca="true" t="shared" si="0" ref="D9:T9">SUM(D8)</f>
        <v>55578569</v>
      </c>
      <c r="E9" s="105">
        <f t="shared" si="0"/>
        <v>55578569</v>
      </c>
      <c r="F9" s="105">
        <f t="shared" si="0"/>
        <v>0</v>
      </c>
      <c r="G9" s="105">
        <f t="shared" si="0"/>
        <v>0</v>
      </c>
      <c r="H9" s="105">
        <f t="shared" si="0"/>
        <v>0</v>
      </c>
      <c r="I9" s="105">
        <f t="shared" si="0"/>
        <v>0</v>
      </c>
      <c r="J9" s="105">
        <f t="shared" si="0"/>
        <v>0</v>
      </c>
      <c r="K9" s="105">
        <f t="shared" si="0"/>
        <v>0</v>
      </c>
      <c r="L9" s="105">
        <f t="shared" si="0"/>
        <v>0</v>
      </c>
      <c r="M9" s="105">
        <f t="shared" si="0"/>
        <v>0</v>
      </c>
      <c r="N9" s="105">
        <f t="shared" si="0"/>
        <v>0</v>
      </c>
      <c r="O9" s="105">
        <f t="shared" si="0"/>
        <v>0</v>
      </c>
      <c r="P9" s="105">
        <f t="shared" si="0"/>
        <v>0</v>
      </c>
      <c r="Q9" s="105">
        <f t="shared" si="0"/>
        <v>0</v>
      </c>
      <c r="R9" s="105">
        <f t="shared" si="0"/>
        <v>0</v>
      </c>
      <c r="S9" s="105">
        <f t="shared" si="0"/>
        <v>0</v>
      </c>
      <c r="T9" s="105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Zeros="0" workbookViewId="0" topLeftCell="A1">
      <selection activeCell="E14" sqref="E14"/>
    </sheetView>
  </sheetViews>
  <sheetFormatPr defaultColWidth="8.8515625" defaultRowHeight="14.25" customHeight="1"/>
  <cols>
    <col min="1" max="1" width="14.28125" style="87" customWidth="1"/>
    <col min="2" max="2" width="32.7109375" style="87" customWidth="1"/>
    <col min="3" max="6" width="18.8515625" style="87" customWidth="1"/>
    <col min="7" max="7" width="15.57421875" style="87" customWidth="1"/>
    <col min="8" max="8" width="14.140625" style="87" customWidth="1"/>
    <col min="9" max="13" width="18.8515625" style="87" customWidth="1"/>
    <col min="14" max="14" width="9.140625" style="87" customWidth="1"/>
    <col min="15" max="16384" width="9.140625" style="87" bestFit="1" customWidth="1"/>
  </cols>
  <sheetData>
    <row r="1" spans="1:13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 t="s">
        <v>68</v>
      </c>
    </row>
    <row r="2" spans="1:13" ht="28.5" customHeight="1">
      <c r="A2" s="76" t="s">
        <v>69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</row>
    <row r="3" spans="1:13" ht="15" customHeight="1">
      <c r="A3" s="248" t="str">
        <f>'财务收支预算总表01-1'!A3</f>
        <v>单位名称：大姚县公安局</v>
      </c>
      <c r="B3" s="249"/>
      <c r="C3" s="92"/>
      <c r="D3" s="92"/>
      <c r="E3" s="92"/>
      <c r="F3" s="92"/>
      <c r="G3" s="92"/>
      <c r="H3" s="92"/>
      <c r="I3" s="92"/>
      <c r="J3" s="92"/>
      <c r="K3" s="114"/>
      <c r="L3" s="114"/>
      <c r="M3" s="167" t="s">
        <v>3</v>
      </c>
    </row>
    <row r="4" spans="1:13" ht="17.25" customHeight="1">
      <c r="A4" s="101" t="s">
        <v>70</v>
      </c>
      <c r="B4" s="101" t="s">
        <v>71</v>
      </c>
      <c r="C4" s="102" t="s">
        <v>53</v>
      </c>
      <c r="D4" s="115" t="s">
        <v>72</v>
      </c>
      <c r="E4" s="115" t="s">
        <v>73</v>
      </c>
      <c r="F4" s="115" t="s">
        <v>57</v>
      </c>
      <c r="G4" s="115" t="s">
        <v>74</v>
      </c>
      <c r="H4" s="115" t="s">
        <v>60</v>
      </c>
      <c r="I4" s="115"/>
      <c r="J4" s="115"/>
      <c r="K4" s="115"/>
      <c r="L4" s="115"/>
      <c r="M4" s="115"/>
    </row>
    <row r="5" spans="1:13" ht="27">
      <c r="A5" s="142"/>
      <c r="B5" s="142"/>
      <c r="C5" s="250"/>
      <c r="D5" s="115"/>
      <c r="E5" s="115"/>
      <c r="F5" s="115"/>
      <c r="G5" s="115"/>
      <c r="H5" s="115" t="s">
        <v>55</v>
      </c>
      <c r="I5" s="115" t="s">
        <v>75</v>
      </c>
      <c r="J5" s="115" t="s">
        <v>76</v>
      </c>
      <c r="K5" s="115" t="s">
        <v>77</v>
      </c>
      <c r="L5" s="115" t="s">
        <v>78</v>
      </c>
      <c r="M5" s="115" t="s">
        <v>79</v>
      </c>
    </row>
    <row r="6" spans="1:13" ht="16.5" customHeight="1">
      <c r="A6" s="98">
        <v>1</v>
      </c>
      <c r="B6" s="98">
        <v>2</v>
      </c>
      <c r="C6" s="96">
        <v>3</v>
      </c>
      <c r="D6" s="98">
        <v>4</v>
      </c>
      <c r="E6" s="98">
        <v>5</v>
      </c>
      <c r="F6" s="96">
        <v>6</v>
      </c>
      <c r="G6" s="98">
        <v>7</v>
      </c>
      <c r="H6" s="98">
        <v>8</v>
      </c>
      <c r="I6" s="96">
        <v>9</v>
      </c>
      <c r="J6" s="98">
        <v>10</v>
      </c>
      <c r="K6" s="98">
        <v>11</v>
      </c>
      <c r="L6" s="96">
        <v>12</v>
      </c>
      <c r="M6" s="98">
        <v>13</v>
      </c>
    </row>
    <row r="7" spans="1:13" ht="16.5" customHeight="1">
      <c r="A7" s="81" t="s">
        <v>80</v>
      </c>
      <c r="B7" s="81" t="s">
        <v>81</v>
      </c>
      <c r="C7" s="148">
        <v>45210798</v>
      </c>
      <c r="D7" s="148">
        <v>44826522</v>
      </c>
      <c r="E7" s="148">
        <v>384276</v>
      </c>
      <c r="F7" s="148"/>
      <c r="G7" s="251"/>
      <c r="H7" s="251">
        <f>I7+J7+K7+L7+M7</f>
        <v>0</v>
      </c>
      <c r="I7" s="261"/>
      <c r="J7" s="251"/>
      <c r="K7" s="251"/>
      <c r="L7" s="261"/>
      <c r="M7" s="251"/>
    </row>
    <row r="8" spans="1:13" ht="16.5" customHeight="1">
      <c r="A8" s="81" t="s">
        <v>82</v>
      </c>
      <c r="B8" s="81" t="s">
        <v>83</v>
      </c>
      <c r="C8" s="148">
        <v>45210798</v>
      </c>
      <c r="D8" s="148">
        <v>44826522</v>
      </c>
      <c r="E8" s="148">
        <v>384276</v>
      </c>
      <c r="F8" s="148"/>
      <c r="G8" s="252"/>
      <c r="H8" s="251">
        <f aca="true" t="shared" si="0" ref="H8:H39">I8+J8+K8+L8+M8</f>
        <v>0</v>
      </c>
      <c r="I8" s="261"/>
      <c r="J8" s="251"/>
      <c r="K8" s="251"/>
      <c r="L8" s="261"/>
      <c r="M8" s="251"/>
    </row>
    <row r="9" spans="1:13" ht="16.5" customHeight="1">
      <c r="A9" s="81" t="s">
        <v>84</v>
      </c>
      <c r="B9" s="81" t="s">
        <v>85</v>
      </c>
      <c r="C9" s="148">
        <v>44506522</v>
      </c>
      <c r="D9" s="148">
        <v>44506522</v>
      </c>
      <c r="E9" s="148"/>
      <c r="F9" s="148"/>
      <c r="G9" s="252"/>
      <c r="H9" s="251">
        <f t="shared" si="0"/>
        <v>0</v>
      </c>
      <c r="I9" s="261"/>
      <c r="J9" s="251"/>
      <c r="K9" s="251"/>
      <c r="L9" s="261"/>
      <c r="M9" s="251"/>
    </row>
    <row r="10" spans="1:13" ht="16.5" customHeight="1">
      <c r="A10" s="81" t="s">
        <v>86</v>
      </c>
      <c r="B10" s="81" t="s">
        <v>87</v>
      </c>
      <c r="C10" s="148">
        <v>704276</v>
      </c>
      <c r="D10" s="148">
        <v>320000</v>
      </c>
      <c r="E10" s="148">
        <v>384276</v>
      </c>
      <c r="F10" s="148"/>
      <c r="G10" s="252"/>
      <c r="H10" s="251">
        <f t="shared" si="0"/>
        <v>0</v>
      </c>
      <c r="I10" s="261"/>
      <c r="J10" s="251"/>
      <c r="K10" s="251"/>
      <c r="L10" s="261"/>
      <c r="M10" s="251"/>
    </row>
    <row r="11" spans="1:13" ht="16.5" customHeight="1">
      <c r="A11" s="81" t="s">
        <v>88</v>
      </c>
      <c r="B11" s="81" t="s">
        <v>89</v>
      </c>
      <c r="C11" s="148">
        <v>5187230</v>
      </c>
      <c r="D11" s="148">
        <v>4901714</v>
      </c>
      <c r="E11" s="148">
        <v>285516</v>
      </c>
      <c r="F11" s="148"/>
      <c r="G11" s="253"/>
      <c r="H11" s="251">
        <f t="shared" si="0"/>
        <v>0</v>
      </c>
      <c r="I11" s="261"/>
      <c r="J11" s="251"/>
      <c r="K11" s="251"/>
      <c r="L11" s="261"/>
      <c r="M11" s="251"/>
    </row>
    <row r="12" spans="1:13" ht="16.5" customHeight="1">
      <c r="A12" s="81" t="s">
        <v>90</v>
      </c>
      <c r="B12" s="81" t="s">
        <v>91</v>
      </c>
      <c r="C12" s="148">
        <v>4901714</v>
      </c>
      <c r="D12" s="148">
        <v>4901714</v>
      </c>
      <c r="E12" s="148"/>
      <c r="F12" s="148"/>
      <c r="G12" s="253"/>
      <c r="H12" s="251">
        <f t="shared" si="0"/>
        <v>0</v>
      </c>
      <c r="I12" s="261"/>
      <c r="J12" s="251"/>
      <c r="K12" s="251"/>
      <c r="L12" s="261"/>
      <c r="M12" s="251"/>
    </row>
    <row r="13" spans="1:13" ht="16.5" customHeight="1">
      <c r="A13" s="81" t="s">
        <v>92</v>
      </c>
      <c r="B13" s="81" t="s">
        <v>93</v>
      </c>
      <c r="C13" s="148">
        <v>1355892</v>
      </c>
      <c r="D13" s="148">
        <v>1355892</v>
      </c>
      <c r="E13" s="148"/>
      <c r="F13" s="148"/>
      <c r="G13" s="254"/>
      <c r="H13" s="251">
        <f t="shared" si="0"/>
        <v>0</v>
      </c>
      <c r="I13" s="261"/>
      <c r="J13" s="251"/>
      <c r="K13" s="251"/>
      <c r="L13" s="261"/>
      <c r="M13" s="251"/>
    </row>
    <row r="14" spans="1:13" ht="20.25" customHeight="1">
      <c r="A14" s="81" t="s">
        <v>94</v>
      </c>
      <c r="B14" s="81" t="s">
        <v>95</v>
      </c>
      <c r="C14" s="148">
        <v>3545822</v>
      </c>
      <c r="D14" s="148">
        <v>3545822</v>
      </c>
      <c r="E14" s="148"/>
      <c r="F14" s="148"/>
      <c r="G14" s="254"/>
      <c r="H14" s="251">
        <f t="shared" si="0"/>
        <v>0</v>
      </c>
      <c r="I14" s="257"/>
      <c r="J14" s="255"/>
      <c r="K14" s="255"/>
      <c r="L14" s="257"/>
      <c r="M14" s="255"/>
    </row>
    <row r="15" spans="1:13" ht="20.25" customHeight="1">
      <c r="A15" s="81" t="s">
        <v>96</v>
      </c>
      <c r="B15" s="81" t="s">
        <v>97</v>
      </c>
      <c r="C15" s="148">
        <v>285516</v>
      </c>
      <c r="D15" s="148"/>
      <c r="E15" s="148">
        <v>285516</v>
      </c>
      <c r="F15" s="148"/>
      <c r="G15" s="253"/>
      <c r="H15" s="251">
        <f t="shared" si="0"/>
        <v>0</v>
      </c>
      <c r="I15" s="257"/>
      <c r="J15" s="255"/>
      <c r="K15" s="255"/>
      <c r="L15" s="257"/>
      <c r="M15" s="255"/>
    </row>
    <row r="16" spans="1:13" ht="20.25" customHeight="1">
      <c r="A16" s="81" t="s">
        <v>98</v>
      </c>
      <c r="B16" s="81" t="s">
        <v>99</v>
      </c>
      <c r="C16" s="148">
        <v>285516</v>
      </c>
      <c r="D16" s="148"/>
      <c r="E16" s="148">
        <v>285516</v>
      </c>
      <c r="F16" s="148"/>
      <c r="G16" s="253"/>
      <c r="H16" s="251">
        <f t="shared" si="0"/>
        <v>0</v>
      </c>
      <c r="I16" s="257"/>
      <c r="J16" s="255"/>
      <c r="K16" s="255"/>
      <c r="L16" s="257"/>
      <c r="M16" s="255"/>
    </row>
    <row r="17" spans="1:13" ht="20.25" customHeight="1">
      <c r="A17" s="81" t="s">
        <v>100</v>
      </c>
      <c r="B17" s="81" t="s">
        <v>101</v>
      </c>
      <c r="C17" s="148">
        <v>2320755</v>
      </c>
      <c r="D17" s="148">
        <v>2320755</v>
      </c>
      <c r="E17" s="148"/>
      <c r="F17" s="148"/>
      <c r="G17" s="253"/>
      <c r="H17" s="251">
        <f t="shared" si="0"/>
        <v>0</v>
      </c>
      <c r="I17" s="257"/>
      <c r="J17" s="255"/>
      <c r="K17" s="255"/>
      <c r="L17" s="257"/>
      <c r="M17" s="255"/>
    </row>
    <row r="18" spans="1:13" ht="20.25" customHeight="1">
      <c r="A18" s="81" t="s">
        <v>102</v>
      </c>
      <c r="B18" s="81" t="s">
        <v>103</v>
      </c>
      <c r="C18" s="148">
        <v>2320755</v>
      </c>
      <c r="D18" s="148">
        <v>2320755</v>
      </c>
      <c r="E18" s="148"/>
      <c r="F18" s="148"/>
      <c r="G18" s="253"/>
      <c r="H18" s="251">
        <f t="shared" si="0"/>
        <v>0</v>
      </c>
      <c r="I18" s="257"/>
      <c r="J18" s="255"/>
      <c r="K18" s="255"/>
      <c r="L18" s="257"/>
      <c r="M18" s="255"/>
    </row>
    <row r="19" spans="1:13" ht="20.25" customHeight="1">
      <c r="A19" s="81" t="s">
        <v>104</v>
      </c>
      <c r="B19" s="81" t="s">
        <v>105</v>
      </c>
      <c r="C19" s="148">
        <v>1279833</v>
      </c>
      <c r="D19" s="148">
        <v>1279833</v>
      </c>
      <c r="E19" s="148"/>
      <c r="F19" s="148"/>
      <c r="G19" s="253"/>
      <c r="H19" s="251">
        <f t="shared" si="0"/>
        <v>0</v>
      </c>
      <c r="I19" s="257"/>
      <c r="J19" s="255"/>
      <c r="K19" s="255"/>
      <c r="L19" s="257"/>
      <c r="M19" s="255"/>
    </row>
    <row r="20" spans="1:13" ht="20.25" customHeight="1">
      <c r="A20" s="81" t="s">
        <v>106</v>
      </c>
      <c r="B20" s="81" t="s">
        <v>107</v>
      </c>
      <c r="C20" s="148">
        <v>928592</v>
      </c>
      <c r="D20" s="148">
        <v>928592</v>
      </c>
      <c r="E20" s="148"/>
      <c r="F20" s="148"/>
      <c r="G20" s="254"/>
      <c r="H20" s="251">
        <f t="shared" si="0"/>
        <v>0</v>
      </c>
      <c r="I20" s="257"/>
      <c r="J20" s="255"/>
      <c r="K20" s="255"/>
      <c r="L20" s="257"/>
      <c r="M20" s="255"/>
    </row>
    <row r="21" spans="1:13" ht="20.25" customHeight="1">
      <c r="A21" s="81" t="s">
        <v>108</v>
      </c>
      <c r="B21" s="81" t="s">
        <v>109</v>
      </c>
      <c r="C21" s="148">
        <v>112330</v>
      </c>
      <c r="D21" s="148">
        <v>112330</v>
      </c>
      <c r="E21" s="148"/>
      <c r="F21" s="148"/>
      <c r="G21" s="254"/>
      <c r="H21" s="251">
        <f t="shared" si="0"/>
        <v>0</v>
      </c>
      <c r="I21" s="257"/>
      <c r="J21" s="255"/>
      <c r="K21" s="255"/>
      <c r="L21" s="257"/>
      <c r="M21" s="255"/>
    </row>
    <row r="22" spans="1:13" ht="20.25" customHeight="1">
      <c r="A22" s="81" t="s">
        <v>110</v>
      </c>
      <c r="B22" s="81" t="s">
        <v>111</v>
      </c>
      <c r="C22" s="148">
        <v>2859786</v>
      </c>
      <c r="D22" s="148">
        <v>2859786</v>
      </c>
      <c r="E22" s="148"/>
      <c r="F22" s="148"/>
      <c r="G22" s="253"/>
      <c r="H22" s="251">
        <f t="shared" si="0"/>
        <v>0</v>
      </c>
      <c r="I22" s="257"/>
      <c r="J22" s="255"/>
      <c r="K22" s="255"/>
      <c r="L22" s="257"/>
      <c r="M22" s="255"/>
    </row>
    <row r="23" spans="1:13" ht="20.25" customHeight="1">
      <c r="A23" s="81" t="s">
        <v>112</v>
      </c>
      <c r="B23" s="81" t="s">
        <v>113</v>
      </c>
      <c r="C23" s="148">
        <v>2859786</v>
      </c>
      <c r="D23" s="148">
        <v>2859786</v>
      </c>
      <c r="E23" s="148"/>
      <c r="F23" s="148"/>
      <c r="G23" s="253"/>
      <c r="H23" s="251">
        <f t="shared" si="0"/>
        <v>0</v>
      </c>
      <c r="I23" s="257"/>
      <c r="J23" s="255"/>
      <c r="K23" s="255"/>
      <c r="L23" s="257"/>
      <c r="M23" s="255"/>
    </row>
    <row r="24" spans="1:13" ht="20.25" customHeight="1">
      <c r="A24" s="81" t="s">
        <v>114</v>
      </c>
      <c r="B24" s="81" t="s">
        <v>115</v>
      </c>
      <c r="C24" s="148">
        <v>2859786</v>
      </c>
      <c r="D24" s="148">
        <v>2859786</v>
      </c>
      <c r="E24" s="148"/>
      <c r="F24" s="148"/>
      <c r="G24" s="255"/>
      <c r="H24" s="251">
        <f t="shared" si="0"/>
        <v>0</v>
      </c>
      <c r="I24" s="257"/>
      <c r="J24" s="255"/>
      <c r="K24" s="255"/>
      <c r="L24" s="257"/>
      <c r="M24" s="255"/>
    </row>
    <row r="25" spans="1:13" ht="20.25" customHeight="1">
      <c r="A25" s="81"/>
      <c r="B25" s="81"/>
      <c r="C25" s="256">
        <f>D25+E25+F25+G25+H25</f>
        <v>0</v>
      </c>
      <c r="D25" s="255"/>
      <c r="E25" s="255"/>
      <c r="F25" s="257"/>
      <c r="G25" s="255"/>
      <c r="H25" s="251">
        <f t="shared" si="0"/>
        <v>0</v>
      </c>
      <c r="I25" s="257"/>
      <c r="J25" s="255"/>
      <c r="K25" s="255"/>
      <c r="L25" s="257"/>
      <c r="M25" s="255"/>
    </row>
    <row r="26" spans="1:13" ht="20.25" customHeight="1">
      <c r="A26" s="81"/>
      <c r="B26" s="81"/>
      <c r="C26" s="256">
        <f>D26+E26+F26+G26+H26</f>
        <v>0</v>
      </c>
      <c r="D26" s="255"/>
      <c r="E26" s="255"/>
      <c r="F26" s="257"/>
      <c r="G26" s="255"/>
      <c r="H26" s="251">
        <f t="shared" si="0"/>
        <v>0</v>
      </c>
      <c r="I26" s="257"/>
      <c r="J26" s="255"/>
      <c r="K26" s="255"/>
      <c r="L26" s="257"/>
      <c r="M26" s="255"/>
    </row>
    <row r="27" spans="1:13" ht="17.25" customHeight="1">
      <c r="A27" s="258" t="s">
        <v>116</v>
      </c>
      <c r="B27" s="259" t="s">
        <v>116</v>
      </c>
      <c r="C27" s="24">
        <f>C7+C11+C17+C23</f>
        <v>55578569</v>
      </c>
      <c r="D27" s="24">
        <f>D7+D11+D17+D23</f>
        <v>54908777</v>
      </c>
      <c r="E27" s="24">
        <f>E7+E11+E17+E23</f>
        <v>669792</v>
      </c>
      <c r="F27" s="24">
        <f>F7+F11+F17+F23</f>
        <v>0</v>
      </c>
      <c r="G27" s="260">
        <f aca="true" t="shared" si="1" ref="E27:M27">SUM(G7:G26)</f>
        <v>0</v>
      </c>
      <c r="H27" s="251">
        <f t="shared" si="1"/>
        <v>0</v>
      </c>
      <c r="I27" s="260">
        <f t="shared" si="1"/>
        <v>0</v>
      </c>
      <c r="J27" s="260">
        <f t="shared" si="1"/>
        <v>0</v>
      </c>
      <c r="K27" s="260">
        <f t="shared" si="1"/>
        <v>0</v>
      </c>
      <c r="L27" s="260">
        <f t="shared" si="1"/>
        <v>0</v>
      </c>
      <c r="M27" s="260">
        <f t="shared" si="1"/>
        <v>0</v>
      </c>
    </row>
  </sheetData>
  <sheetProtection/>
  <mergeCells count="11">
    <mergeCell ref="A2:M2"/>
    <mergeCell ref="A3:J3"/>
    <mergeCell ref="H4:M4"/>
    <mergeCell ref="A27:B27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D26" sqref="D26"/>
    </sheetView>
  </sheetViews>
  <sheetFormatPr defaultColWidth="8.8515625" defaultRowHeight="14.25" customHeight="1"/>
  <cols>
    <col min="1" max="1" width="49.28125" style="73" customWidth="1"/>
    <col min="2" max="2" width="38.8515625" style="73" customWidth="1"/>
    <col min="3" max="3" width="48.57421875" style="73" customWidth="1"/>
    <col min="4" max="4" width="36.421875" style="73" customWidth="1"/>
    <col min="5" max="5" width="9.140625" style="74" customWidth="1"/>
    <col min="6" max="16384" width="9.140625" style="74" bestFit="1" customWidth="1"/>
  </cols>
  <sheetData>
    <row r="1" spans="1:4" ht="14.25" customHeight="1">
      <c r="A1" s="234"/>
      <c r="B1" s="234"/>
      <c r="C1" s="234"/>
      <c r="D1" s="161" t="s">
        <v>117</v>
      </c>
    </row>
    <row r="2" spans="1:4" ht="31.5" customHeight="1">
      <c r="A2" s="75" t="s">
        <v>118</v>
      </c>
      <c r="B2" s="235"/>
      <c r="C2" s="235"/>
      <c r="D2" s="235"/>
    </row>
    <row r="3" spans="1:4" ht="17.25" customHeight="1">
      <c r="A3" s="171" t="str">
        <f>'财务收支预算总表01-1'!A3</f>
        <v>单位名称：大姚县公安局</v>
      </c>
      <c r="B3" s="236"/>
      <c r="C3" s="236"/>
      <c r="D3" s="162" t="s">
        <v>3</v>
      </c>
    </row>
    <row r="4" spans="1:4" ht="19.5" customHeight="1">
      <c r="A4" s="96" t="s">
        <v>4</v>
      </c>
      <c r="B4" s="173"/>
      <c r="C4" s="96" t="s">
        <v>5</v>
      </c>
      <c r="D4" s="173"/>
    </row>
    <row r="5" spans="1:4" ht="21.75" customHeight="1">
      <c r="A5" s="95" t="s">
        <v>6</v>
      </c>
      <c r="B5" s="237" t="s">
        <v>7</v>
      </c>
      <c r="C5" s="95" t="s">
        <v>119</v>
      </c>
      <c r="D5" s="238" t="s">
        <v>7</v>
      </c>
    </row>
    <row r="6" spans="1:4" ht="17.25" customHeight="1">
      <c r="A6" s="99"/>
      <c r="B6" s="142"/>
      <c r="C6" s="99"/>
      <c r="D6" s="239"/>
    </row>
    <row r="7" spans="1:4" ht="17.25" customHeight="1">
      <c r="A7" s="240" t="s">
        <v>120</v>
      </c>
      <c r="B7" s="241">
        <f>B8+B9+B10</f>
        <v>55578569</v>
      </c>
      <c r="C7" s="242" t="s">
        <v>121</v>
      </c>
      <c r="D7" s="105">
        <f>D8+D9+D10+D11+D12+D13+D14+D15+D16+D17+D18+D19+D20+D21+D22+D23+D24+D25+D26+D27+D28+D29+D30</f>
        <v>55578569</v>
      </c>
    </row>
    <row r="8" spans="1:4" ht="17.25" customHeight="1">
      <c r="A8" s="243" t="s">
        <v>122</v>
      </c>
      <c r="B8" s="241">
        <v>55578569</v>
      </c>
      <c r="C8" s="242" t="s">
        <v>123</v>
      </c>
      <c r="D8" s="105"/>
    </row>
    <row r="9" spans="1:4" ht="17.25" customHeight="1">
      <c r="A9" s="243" t="s">
        <v>124</v>
      </c>
      <c r="B9" s="241"/>
      <c r="C9" s="242" t="s">
        <v>125</v>
      </c>
      <c r="D9" s="105"/>
    </row>
    <row r="10" spans="1:4" ht="17.25" customHeight="1">
      <c r="A10" s="243" t="s">
        <v>126</v>
      </c>
      <c r="B10" s="241"/>
      <c r="C10" s="242" t="s">
        <v>127</v>
      </c>
      <c r="D10" s="105"/>
    </row>
    <row r="11" spans="1:4" ht="17.25" customHeight="1">
      <c r="A11" s="243" t="s">
        <v>128</v>
      </c>
      <c r="B11" s="241"/>
      <c r="C11" s="242" t="s">
        <v>129</v>
      </c>
      <c r="D11" s="105">
        <v>45210798</v>
      </c>
    </row>
    <row r="12" spans="1:4" ht="17.25" customHeight="1">
      <c r="A12" s="243" t="s">
        <v>122</v>
      </c>
      <c r="B12" s="241"/>
      <c r="C12" s="242" t="s">
        <v>130</v>
      </c>
      <c r="D12" s="105"/>
    </row>
    <row r="13" spans="1:4" ht="17.25" customHeight="1">
      <c r="A13" s="146" t="s">
        <v>124</v>
      </c>
      <c r="B13" s="105"/>
      <c r="C13" s="242" t="s">
        <v>131</v>
      </c>
      <c r="D13" s="105"/>
    </row>
    <row r="14" spans="1:4" ht="17.25" customHeight="1">
      <c r="A14" s="146" t="s">
        <v>126</v>
      </c>
      <c r="B14" s="105"/>
      <c r="C14" s="242" t="s">
        <v>132</v>
      </c>
      <c r="D14" s="105"/>
    </row>
    <row r="15" spans="1:4" ht="17.25" customHeight="1">
      <c r="A15" s="243"/>
      <c r="B15" s="105"/>
      <c r="C15" s="242" t="s">
        <v>133</v>
      </c>
      <c r="D15" s="105">
        <v>5187230</v>
      </c>
    </row>
    <row r="16" spans="1:4" ht="17.25" customHeight="1">
      <c r="A16" s="243"/>
      <c r="B16" s="241"/>
      <c r="C16" s="242" t="s">
        <v>134</v>
      </c>
      <c r="D16" s="105">
        <v>2320755</v>
      </c>
    </row>
    <row r="17" spans="1:4" ht="17.25" customHeight="1">
      <c r="A17" s="243"/>
      <c r="B17" s="244"/>
      <c r="C17" s="242" t="s">
        <v>135</v>
      </c>
      <c r="D17" s="105"/>
    </row>
    <row r="18" spans="1:4" ht="17.25" customHeight="1">
      <c r="A18" s="146"/>
      <c r="B18" s="244"/>
      <c r="C18" s="242" t="s">
        <v>136</v>
      </c>
      <c r="D18" s="105"/>
    </row>
    <row r="19" spans="1:4" ht="17.25" customHeight="1">
      <c r="A19" s="146"/>
      <c r="B19" s="245"/>
      <c r="C19" s="242" t="s">
        <v>137</v>
      </c>
      <c r="D19" s="105"/>
    </row>
    <row r="20" spans="1:4" ht="17.25" customHeight="1">
      <c r="A20" s="186"/>
      <c r="B20" s="245"/>
      <c r="C20" s="242" t="s">
        <v>138</v>
      </c>
      <c r="D20" s="105"/>
    </row>
    <row r="21" spans="1:4" ht="17.25" customHeight="1">
      <c r="A21" s="186"/>
      <c r="B21" s="245"/>
      <c r="C21" s="242" t="s">
        <v>139</v>
      </c>
      <c r="D21" s="105"/>
    </row>
    <row r="22" spans="1:4" ht="17.25" customHeight="1">
      <c r="A22" s="186"/>
      <c r="B22" s="245"/>
      <c r="C22" s="242" t="s">
        <v>140</v>
      </c>
      <c r="D22" s="105"/>
    </row>
    <row r="23" spans="1:4" ht="17.25" customHeight="1">
      <c r="A23" s="186"/>
      <c r="B23" s="245"/>
      <c r="C23" s="242" t="s">
        <v>141</v>
      </c>
      <c r="D23" s="105"/>
    </row>
    <row r="24" spans="1:4" ht="17.25" customHeight="1">
      <c r="A24" s="186"/>
      <c r="B24" s="245"/>
      <c r="C24" s="242" t="s">
        <v>142</v>
      </c>
      <c r="D24" s="105"/>
    </row>
    <row r="25" spans="1:4" ht="17.25" customHeight="1">
      <c r="A25" s="186"/>
      <c r="B25" s="245"/>
      <c r="C25" s="242" t="s">
        <v>143</v>
      </c>
      <c r="D25" s="105"/>
    </row>
    <row r="26" spans="1:4" ht="17.25" customHeight="1">
      <c r="A26" s="186"/>
      <c r="B26" s="245"/>
      <c r="C26" s="242" t="s">
        <v>144</v>
      </c>
      <c r="D26" s="105">
        <v>2859786</v>
      </c>
    </row>
    <row r="27" spans="1:4" ht="17.25" customHeight="1">
      <c r="A27" s="186"/>
      <c r="B27" s="245"/>
      <c r="C27" s="242" t="s">
        <v>145</v>
      </c>
      <c r="D27" s="105"/>
    </row>
    <row r="28" spans="1:4" ht="17.25" customHeight="1">
      <c r="A28" s="186"/>
      <c r="B28" s="245"/>
      <c r="C28" s="242" t="s">
        <v>146</v>
      </c>
      <c r="D28" s="105"/>
    </row>
    <row r="29" spans="1:4" ht="17.25" customHeight="1">
      <c r="A29" s="186"/>
      <c r="B29" s="245"/>
      <c r="C29" s="242" t="s">
        <v>147</v>
      </c>
      <c r="D29" s="105"/>
    </row>
    <row r="30" spans="1:4" ht="17.25" customHeight="1">
      <c r="A30" s="186"/>
      <c r="B30" s="245"/>
      <c r="C30" s="242" t="s">
        <v>148</v>
      </c>
      <c r="D30" s="105"/>
    </row>
    <row r="31" spans="1:4" ht="14.25" customHeight="1">
      <c r="A31" s="246"/>
      <c r="B31" s="244"/>
      <c r="C31" s="146" t="s">
        <v>149</v>
      </c>
      <c r="D31" s="244"/>
    </row>
    <row r="32" spans="1:4" ht="17.25" customHeight="1">
      <c r="A32" s="247" t="s">
        <v>150</v>
      </c>
      <c r="B32" s="244">
        <f>B11+B7</f>
        <v>55578569</v>
      </c>
      <c r="C32" s="246" t="s">
        <v>47</v>
      </c>
      <c r="D32" s="244">
        <f>D31+D7</f>
        <v>55578569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Zeros="0" workbookViewId="0" topLeftCell="A19">
      <selection activeCell="B33" sqref="B33"/>
    </sheetView>
  </sheetViews>
  <sheetFormatPr defaultColWidth="8.8515625" defaultRowHeight="14.25" customHeight="1"/>
  <cols>
    <col min="1" max="1" width="20.140625" style="164" customWidth="1"/>
    <col min="2" max="2" width="44.00390625" style="164" customWidth="1"/>
    <col min="3" max="3" width="24.28125" style="87" customWidth="1"/>
    <col min="4" max="4" width="16.57421875" style="87" customWidth="1"/>
    <col min="5" max="7" width="24.28125" style="87" customWidth="1"/>
    <col min="8" max="8" width="9.140625" style="87" customWidth="1"/>
    <col min="9" max="16384" width="9.140625" style="87" bestFit="1" customWidth="1"/>
  </cols>
  <sheetData>
    <row r="1" spans="4:7" ht="12" customHeight="1">
      <c r="D1" s="231"/>
      <c r="F1" s="89"/>
      <c r="G1" s="89" t="s">
        <v>151</v>
      </c>
    </row>
    <row r="2" spans="1:7" ht="39" customHeight="1">
      <c r="A2" s="169" t="s">
        <v>152</v>
      </c>
      <c r="B2" s="169"/>
      <c r="C2" s="169"/>
      <c r="D2" s="169"/>
      <c r="E2" s="170"/>
      <c r="F2" s="170"/>
      <c r="G2" s="170"/>
    </row>
    <row r="3" spans="1:7" ht="18" customHeight="1">
      <c r="A3" s="171" t="str">
        <f>'财务收支预算总表01-1'!A3</f>
        <v>单位名称：大姚县公安局</v>
      </c>
      <c r="F3" s="167"/>
      <c r="G3" s="167" t="s">
        <v>3</v>
      </c>
    </row>
    <row r="4" spans="1:7" ht="20.25" customHeight="1">
      <c r="A4" s="211" t="s">
        <v>153</v>
      </c>
      <c r="B4" s="211"/>
      <c r="C4" s="116" t="s">
        <v>53</v>
      </c>
      <c r="D4" s="116" t="s">
        <v>72</v>
      </c>
      <c r="E4" s="116"/>
      <c r="F4" s="116"/>
      <c r="G4" s="116" t="s">
        <v>73</v>
      </c>
    </row>
    <row r="5" spans="1:7" ht="20.25" customHeight="1">
      <c r="A5" s="177" t="s">
        <v>70</v>
      </c>
      <c r="B5" s="177" t="s">
        <v>71</v>
      </c>
      <c r="C5" s="116"/>
      <c r="D5" s="116" t="s">
        <v>55</v>
      </c>
      <c r="E5" s="116" t="s">
        <v>154</v>
      </c>
      <c r="F5" s="116" t="s">
        <v>155</v>
      </c>
      <c r="G5" s="116"/>
    </row>
    <row r="6" spans="1:7" ht="13.5" customHeight="1">
      <c r="A6" s="177" t="s">
        <v>156</v>
      </c>
      <c r="B6" s="177" t="s">
        <v>157</v>
      </c>
      <c r="C6" s="177" t="s">
        <v>158</v>
      </c>
      <c r="D6" s="177" t="s">
        <v>159</v>
      </c>
      <c r="E6" s="177" t="s">
        <v>160</v>
      </c>
      <c r="F6" s="177" t="s">
        <v>161</v>
      </c>
      <c r="G6" s="177" t="s">
        <v>162</v>
      </c>
    </row>
    <row r="7" spans="1:7" s="230" customFormat="1" ht="18" customHeight="1">
      <c r="A7" s="81" t="s">
        <v>80</v>
      </c>
      <c r="B7" s="81" t="s">
        <v>81</v>
      </c>
      <c r="C7" s="204">
        <v>45210798</v>
      </c>
      <c r="D7" s="204">
        <v>44826522</v>
      </c>
      <c r="E7" s="204">
        <v>40871282</v>
      </c>
      <c r="F7" s="204">
        <v>3955240</v>
      </c>
      <c r="G7" s="204">
        <v>384276</v>
      </c>
    </row>
    <row r="8" spans="1:7" s="230" customFormat="1" ht="18" customHeight="1">
      <c r="A8" s="81" t="s">
        <v>82</v>
      </c>
      <c r="B8" s="81" t="s">
        <v>83</v>
      </c>
      <c r="C8" s="204">
        <v>45210798</v>
      </c>
      <c r="D8" s="204">
        <v>44826522</v>
      </c>
      <c r="E8" s="204">
        <v>40871282</v>
      </c>
      <c r="F8" s="204">
        <v>3955240</v>
      </c>
      <c r="G8" s="204">
        <v>384276</v>
      </c>
    </row>
    <row r="9" spans="1:7" s="230" customFormat="1" ht="18" customHeight="1">
      <c r="A9" s="81" t="s">
        <v>84</v>
      </c>
      <c r="B9" s="81" t="s">
        <v>85</v>
      </c>
      <c r="C9" s="204">
        <v>44506522</v>
      </c>
      <c r="D9" s="204">
        <v>44506522</v>
      </c>
      <c r="E9" s="204">
        <v>40871282</v>
      </c>
      <c r="F9" s="204">
        <v>3635240</v>
      </c>
      <c r="G9" s="204"/>
    </row>
    <row r="10" spans="1:7" s="230" customFormat="1" ht="18" customHeight="1">
      <c r="A10" s="81" t="s">
        <v>86</v>
      </c>
      <c r="B10" s="81" t="s">
        <v>87</v>
      </c>
      <c r="C10" s="204">
        <v>704276</v>
      </c>
      <c r="D10" s="204">
        <v>320000</v>
      </c>
      <c r="E10" s="204"/>
      <c r="F10" s="204">
        <v>320000</v>
      </c>
      <c r="G10" s="204">
        <v>384276</v>
      </c>
    </row>
    <row r="11" spans="1:7" s="230" customFormat="1" ht="18" customHeight="1">
      <c r="A11" s="81" t="s">
        <v>88</v>
      </c>
      <c r="B11" s="81" t="s">
        <v>89</v>
      </c>
      <c r="C11" s="204">
        <v>5187230</v>
      </c>
      <c r="D11" s="204">
        <v>4901714</v>
      </c>
      <c r="E11" s="204">
        <v>4901714</v>
      </c>
      <c r="F11" s="204"/>
      <c r="G11" s="204">
        <v>285516</v>
      </c>
    </row>
    <row r="12" spans="1:7" s="230" customFormat="1" ht="18" customHeight="1">
      <c r="A12" s="81" t="s">
        <v>90</v>
      </c>
      <c r="B12" s="81" t="s">
        <v>91</v>
      </c>
      <c r="C12" s="204">
        <v>4901714</v>
      </c>
      <c r="D12" s="204">
        <v>4901714</v>
      </c>
      <c r="E12" s="204">
        <v>4901714</v>
      </c>
      <c r="F12" s="204"/>
      <c r="G12" s="204"/>
    </row>
    <row r="13" spans="1:7" s="230" customFormat="1" ht="18" customHeight="1">
      <c r="A13" s="81" t="s">
        <v>92</v>
      </c>
      <c r="B13" s="81" t="s">
        <v>93</v>
      </c>
      <c r="C13" s="204">
        <v>1355892</v>
      </c>
      <c r="D13" s="204">
        <v>1355892</v>
      </c>
      <c r="E13" s="204">
        <v>1355892</v>
      </c>
      <c r="F13" s="204"/>
      <c r="G13" s="204"/>
    </row>
    <row r="14" spans="1:7" s="230" customFormat="1" ht="18" customHeight="1">
      <c r="A14" s="81" t="s">
        <v>94</v>
      </c>
      <c r="B14" s="81" t="s">
        <v>95</v>
      </c>
      <c r="C14" s="204">
        <v>3545822</v>
      </c>
      <c r="D14" s="204">
        <v>3545822</v>
      </c>
      <c r="E14" s="204">
        <v>3545822</v>
      </c>
      <c r="F14" s="204"/>
      <c r="G14" s="204"/>
    </row>
    <row r="15" spans="1:7" s="230" customFormat="1" ht="18" customHeight="1">
      <c r="A15" s="81" t="s">
        <v>96</v>
      </c>
      <c r="B15" s="81" t="s">
        <v>97</v>
      </c>
      <c r="C15" s="204">
        <v>285516</v>
      </c>
      <c r="D15" s="204"/>
      <c r="E15" s="204"/>
      <c r="F15" s="204"/>
      <c r="G15" s="204">
        <v>285516</v>
      </c>
    </row>
    <row r="16" spans="1:7" s="230" customFormat="1" ht="18" customHeight="1">
      <c r="A16" s="81" t="s">
        <v>98</v>
      </c>
      <c r="B16" s="81" t="s">
        <v>99</v>
      </c>
      <c r="C16" s="204">
        <v>285516</v>
      </c>
      <c r="D16" s="204"/>
      <c r="E16" s="204"/>
      <c r="F16" s="204"/>
      <c r="G16" s="204">
        <v>285516</v>
      </c>
    </row>
    <row r="17" spans="1:7" s="230" customFormat="1" ht="18" customHeight="1">
      <c r="A17" s="81" t="s">
        <v>100</v>
      </c>
      <c r="B17" s="81" t="s">
        <v>101</v>
      </c>
      <c r="C17" s="204">
        <v>2320755</v>
      </c>
      <c r="D17" s="204">
        <v>2320755</v>
      </c>
      <c r="E17" s="204">
        <v>2320755</v>
      </c>
      <c r="F17" s="204"/>
      <c r="G17" s="204"/>
    </row>
    <row r="18" spans="1:7" s="230" customFormat="1" ht="18" customHeight="1">
      <c r="A18" s="81" t="s">
        <v>102</v>
      </c>
      <c r="B18" s="81" t="s">
        <v>103</v>
      </c>
      <c r="C18" s="204">
        <v>2320755</v>
      </c>
      <c r="D18" s="204">
        <v>2320755</v>
      </c>
      <c r="E18" s="204">
        <v>2320755</v>
      </c>
      <c r="F18" s="204"/>
      <c r="G18" s="204"/>
    </row>
    <row r="19" spans="1:7" s="230" customFormat="1" ht="18" customHeight="1">
      <c r="A19" s="81" t="s">
        <v>104</v>
      </c>
      <c r="B19" s="81" t="s">
        <v>105</v>
      </c>
      <c r="C19" s="204">
        <v>1279833</v>
      </c>
      <c r="D19" s="204">
        <v>1279833</v>
      </c>
      <c r="E19" s="204">
        <v>1279833</v>
      </c>
      <c r="F19" s="204"/>
      <c r="G19" s="204"/>
    </row>
    <row r="20" spans="1:7" s="230" customFormat="1" ht="18" customHeight="1">
      <c r="A20" s="81" t="s">
        <v>106</v>
      </c>
      <c r="B20" s="81" t="s">
        <v>107</v>
      </c>
      <c r="C20" s="204">
        <v>928592</v>
      </c>
      <c r="D20" s="204">
        <v>928592</v>
      </c>
      <c r="E20" s="204">
        <v>928592</v>
      </c>
      <c r="F20" s="204"/>
      <c r="G20" s="204"/>
    </row>
    <row r="21" spans="1:7" s="230" customFormat="1" ht="18" customHeight="1">
      <c r="A21" s="81" t="s">
        <v>108</v>
      </c>
      <c r="B21" s="81" t="s">
        <v>109</v>
      </c>
      <c r="C21" s="204">
        <v>112330</v>
      </c>
      <c r="D21" s="204">
        <v>112330</v>
      </c>
      <c r="E21" s="204">
        <v>112330</v>
      </c>
      <c r="F21" s="204"/>
      <c r="G21" s="204"/>
    </row>
    <row r="22" spans="1:7" s="230" customFormat="1" ht="18" customHeight="1">
      <c r="A22" s="81" t="s">
        <v>110</v>
      </c>
      <c r="B22" s="81" t="s">
        <v>111</v>
      </c>
      <c r="C22" s="204">
        <v>2859786</v>
      </c>
      <c r="D22" s="204">
        <v>2859786</v>
      </c>
      <c r="E22" s="204">
        <v>2859786</v>
      </c>
      <c r="F22" s="204"/>
      <c r="G22" s="204"/>
    </row>
    <row r="23" spans="1:7" s="230" customFormat="1" ht="18" customHeight="1">
      <c r="A23" s="81" t="s">
        <v>112</v>
      </c>
      <c r="B23" s="81" t="s">
        <v>113</v>
      </c>
      <c r="C23" s="204">
        <v>2859786</v>
      </c>
      <c r="D23" s="204">
        <v>2859786</v>
      </c>
      <c r="E23" s="204">
        <v>2859786</v>
      </c>
      <c r="F23" s="204"/>
      <c r="G23" s="204"/>
    </row>
    <row r="24" spans="1:7" s="230" customFormat="1" ht="18" customHeight="1">
      <c r="A24" s="81" t="s">
        <v>114</v>
      </c>
      <c r="B24" s="81" t="s">
        <v>115</v>
      </c>
      <c r="C24" s="204">
        <v>2859786</v>
      </c>
      <c r="D24" s="204">
        <v>2859786</v>
      </c>
      <c r="E24" s="204">
        <v>2859786</v>
      </c>
      <c r="F24" s="204"/>
      <c r="G24" s="204"/>
    </row>
    <row r="25" spans="1:7" ht="18" customHeight="1">
      <c r="A25" s="180"/>
      <c r="B25" s="180"/>
      <c r="C25" s="207">
        <f>D25+G25</f>
        <v>0</v>
      </c>
      <c r="D25" s="207">
        <f>E25+F25</f>
        <v>0</v>
      </c>
      <c r="E25" s="232"/>
      <c r="F25" s="232"/>
      <c r="G25" s="232"/>
    </row>
    <row r="26" spans="1:7" ht="18" customHeight="1">
      <c r="A26" s="180"/>
      <c r="B26" s="180"/>
      <c r="C26" s="207">
        <f>D26+G26</f>
        <v>0</v>
      </c>
      <c r="D26" s="207">
        <f>E26+F26</f>
        <v>0</v>
      </c>
      <c r="E26" s="232"/>
      <c r="F26" s="232"/>
      <c r="G26" s="232"/>
    </row>
    <row r="27" spans="1:7" ht="18" customHeight="1">
      <c r="A27" s="180" t="s">
        <v>116</v>
      </c>
      <c r="B27" s="180" t="s">
        <v>116</v>
      </c>
      <c r="C27" s="207">
        <f>C7+C11+C17+C22</f>
        <v>55578569</v>
      </c>
      <c r="D27" s="207">
        <f>D7+D11+D17+D22</f>
        <v>54908777</v>
      </c>
      <c r="E27" s="207">
        <f>E7+E11+E17+E22</f>
        <v>50953537</v>
      </c>
      <c r="F27" s="207">
        <f>F7+F11+F17+F22</f>
        <v>3955240</v>
      </c>
      <c r="G27" s="207">
        <f>G7+G11+G17+G22</f>
        <v>669792</v>
      </c>
    </row>
    <row r="32" ht="14.25" customHeight="1">
      <c r="B32" s="233"/>
    </row>
    <row r="33" ht="14.25" customHeight="1">
      <c r="B33" s="233"/>
    </row>
    <row r="34" ht="14.25" customHeight="1">
      <c r="B34" s="233"/>
    </row>
    <row r="35" ht="14.25" customHeight="1">
      <c r="B35" s="233"/>
    </row>
  </sheetData>
  <sheetProtection/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B13" sqref="B13"/>
    </sheetView>
  </sheetViews>
  <sheetFormatPr defaultColWidth="8.8515625" defaultRowHeight="12.75"/>
  <cols>
    <col min="1" max="1" width="29.421875" style="219" customWidth="1"/>
    <col min="2" max="2" width="27.421875" style="219" customWidth="1"/>
    <col min="3" max="3" width="17.28125" style="220" customWidth="1"/>
    <col min="4" max="5" width="26.28125" style="221" customWidth="1"/>
    <col min="6" max="6" width="18.7109375" style="221" customWidth="1"/>
    <col min="7" max="7" width="9.140625" style="87" customWidth="1"/>
    <col min="8" max="16384" width="9.140625" style="87" bestFit="1" customWidth="1"/>
  </cols>
  <sheetData>
    <row r="1" spans="1:6" ht="12" customHeight="1">
      <c r="A1" s="222"/>
      <c r="B1" s="222"/>
      <c r="C1" s="126"/>
      <c r="D1" s="87"/>
      <c r="E1" s="87"/>
      <c r="F1" s="223" t="s">
        <v>163</v>
      </c>
    </row>
    <row r="2" spans="1:6" ht="25.5" customHeight="1">
      <c r="A2" s="224" t="s">
        <v>164</v>
      </c>
      <c r="B2" s="224"/>
      <c r="C2" s="224"/>
      <c r="D2" s="224"/>
      <c r="E2" s="225"/>
      <c r="F2" s="225"/>
    </row>
    <row r="3" spans="1:6" ht="15.75" customHeight="1">
      <c r="A3" s="171" t="str">
        <f>'财务收支预算总表01-1'!A3</f>
        <v>单位名称：大姚县公安局</v>
      </c>
      <c r="B3" s="222"/>
      <c r="C3" s="126"/>
      <c r="D3" s="87"/>
      <c r="E3" s="87"/>
      <c r="F3" s="223" t="s">
        <v>165</v>
      </c>
    </row>
    <row r="4" spans="1:6" s="218" customFormat="1" ht="19.5" customHeight="1">
      <c r="A4" s="226" t="s">
        <v>166</v>
      </c>
      <c r="B4" s="95" t="s">
        <v>167</v>
      </c>
      <c r="C4" s="96" t="s">
        <v>168</v>
      </c>
      <c r="D4" s="97"/>
      <c r="E4" s="173"/>
      <c r="F4" s="95" t="s">
        <v>169</v>
      </c>
    </row>
    <row r="5" spans="1:6" s="218" customFormat="1" ht="19.5" customHeight="1">
      <c r="A5" s="142"/>
      <c r="B5" s="99"/>
      <c r="C5" s="98" t="s">
        <v>55</v>
      </c>
      <c r="D5" s="98" t="s">
        <v>170</v>
      </c>
      <c r="E5" s="98" t="s">
        <v>171</v>
      </c>
      <c r="F5" s="99"/>
    </row>
    <row r="6" spans="1:6" s="218" customFormat="1" ht="18.75" customHeight="1">
      <c r="A6" s="227">
        <v>1</v>
      </c>
      <c r="B6" s="227">
        <v>2</v>
      </c>
      <c r="C6" s="228">
        <v>3</v>
      </c>
      <c r="D6" s="227">
        <v>4</v>
      </c>
      <c r="E6" s="227">
        <v>5</v>
      </c>
      <c r="F6" s="227">
        <v>6</v>
      </c>
    </row>
    <row r="7" spans="1:6" ht="18.75" customHeight="1">
      <c r="A7" s="148">
        <v>108000</v>
      </c>
      <c r="B7" s="148"/>
      <c r="C7" s="229">
        <v>90000</v>
      </c>
      <c r="D7" s="148"/>
      <c r="E7" s="148">
        <v>90000</v>
      </c>
      <c r="F7" s="148">
        <v>18000</v>
      </c>
    </row>
    <row r="8" ht="12.75">
      <c r="A8" s="222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Zeros="0" workbookViewId="0" topLeftCell="A18">
      <selection activeCell="L16" sqref="L16"/>
    </sheetView>
  </sheetViews>
  <sheetFormatPr defaultColWidth="8.8515625" defaultRowHeight="14.25" customHeight="1"/>
  <cols>
    <col min="1" max="1" width="13.7109375" style="164" customWidth="1"/>
    <col min="2" max="2" width="19.28125" style="164" customWidth="1"/>
    <col min="3" max="3" width="27.140625" style="164" customWidth="1"/>
    <col min="4" max="4" width="9.7109375" style="164" customWidth="1"/>
    <col min="5" max="5" width="29.140625" style="164" customWidth="1"/>
    <col min="6" max="6" width="10.28125" style="164" customWidth="1"/>
    <col min="7" max="7" width="25.7109375" style="164" customWidth="1"/>
    <col min="8" max="9" width="12.140625" style="126" customWidth="1"/>
    <col min="10" max="10" width="14.57421875" style="126" customWidth="1"/>
    <col min="11" max="24" width="12.140625" style="126" customWidth="1"/>
    <col min="25" max="25" width="9.140625" style="87" customWidth="1"/>
    <col min="26" max="16384" width="9.140625" style="87" bestFit="1" customWidth="1"/>
  </cols>
  <sheetData>
    <row r="1" ht="12" customHeight="1">
      <c r="X1" s="217" t="s">
        <v>172</v>
      </c>
    </row>
    <row r="2" spans="1:24" ht="39" customHeight="1">
      <c r="A2" s="169" t="s">
        <v>173</v>
      </c>
      <c r="B2" s="169"/>
      <c r="C2" s="169"/>
      <c r="D2" s="169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 ht="18" customHeight="1">
      <c r="A3" s="171" t="str">
        <f>'财务收支预算总表01-1'!A3</f>
        <v>单位名称：大姚县公安局</v>
      </c>
      <c r="H3" s="87"/>
      <c r="I3" s="87"/>
      <c r="J3" s="87"/>
      <c r="K3" s="87"/>
      <c r="L3" s="87"/>
      <c r="M3" s="87"/>
      <c r="N3" s="87"/>
      <c r="O3" s="87"/>
      <c r="P3" s="87"/>
      <c r="Q3" s="87"/>
      <c r="X3" s="93" t="s">
        <v>3</v>
      </c>
    </row>
    <row r="4" spans="1:24" ht="13.5">
      <c r="A4" s="211" t="s">
        <v>174</v>
      </c>
      <c r="B4" s="211" t="s">
        <v>175</v>
      </c>
      <c r="C4" s="211" t="s">
        <v>176</v>
      </c>
      <c r="D4" s="211" t="s">
        <v>177</v>
      </c>
      <c r="E4" s="211" t="s">
        <v>178</v>
      </c>
      <c r="F4" s="211" t="s">
        <v>179</v>
      </c>
      <c r="G4" s="211" t="s">
        <v>180</v>
      </c>
      <c r="H4" s="115" t="s">
        <v>181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5" spans="1:24" ht="13.5">
      <c r="A5" s="211"/>
      <c r="B5" s="211"/>
      <c r="C5" s="211"/>
      <c r="D5" s="211"/>
      <c r="E5" s="211"/>
      <c r="F5" s="211"/>
      <c r="G5" s="211"/>
      <c r="H5" s="115" t="s">
        <v>182</v>
      </c>
      <c r="I5" s="115" t="s">
        <v>183</v>
      </c>
      <c r="J5" s="115"/>
      <c r="K5" s="115"/>
      <c r="L5" s="115"/>
      <c r="M5" s="115"/>
      <c r="N5" s="115"/>
      <c r="O5" s="116" t="s">
        <v>184</v>
      </c>
      <c r="P5" s="116"/>
      <c r="Q5" s="116"/>
      <c r="R5" s="115" t="s">
        <v>59</v>
      </c>
      <c r="S5" s="115" t="s">
        <v>60</v>
      </c>
      <c r="T5" s="115"/>
      <c r="U5" s="115"/>
      <c r="V5" s="115"/>
      <c r="W5" s="115"/>
      <c r="X5" s="115"/>
    </row>
    <row r="6" spans="1:24" ht="13.5" customHeight="1">
      <c r="A6" s="211"/>
      <c r="B6" s="211"/>
      <c r="C6" s="211"/>
      <c r="D6" s="211"/>
      <c r="E6" s="211"/>
      <c r="F6" s="211"/>
      <c r="G6" s="211"/>
      <c r="H6" s="115"/>
      <c r="I6" s="115" t="s">
        <v>185</v>
      </c>
      <c r="J6" s="115"/>
      <c r="K6" s="115" t="s">
        <v>186</v>
      </c>
      <c r="L6" s="115" t="s">
        <v>187</v>
      </c>
      <c r="M6" s="115" t="s">
        <v>188</v>
      </c>
      <c r="N6" s="115" t="s">
        <v>189</v>
      </c>
      <c r="O6" s="214" t="s">
        <v>56</v>
      </c>
      <c r="P6" s="214" t="s">
        <v>57</v>
      </c>
      <c r="Q6" s="214" t="s">
        <v>58</v>
      </c>
      <c r="R6" s="115"/>
      <c r="S6" s="115" t="s">
        <v>55</v>
      </c>
      <c r="T6" s="115" t="s">
        <v>61</v>
      </c>
      <c r="U6" s="115" t="s">
        <v>62</v>
      </c>
      <c r="V6" s="115" t="s">
        <v>63</v>
      </c>
      <c r="W6" s="115" t="s">
        <v>64</v>
      </c>
      <c r="X6" s="115" t="s">
        <v>65</v>
      </c>
    </row>
    <row r="7" spans="1:24" ht="27">
      <c r="A7" s="211"/>
      <c r="B7" s="211"/>
      <c r="C7" s="211"/>
      <c r="D7" s="211"/>
      <c r="E7" s="211"/>
      <c r="F7" s="211"/>
      <c r="G7" s="211"/>
      <c r="H7" s="115"/>
      <c r="I7" s="115" t="s">
        <v>55</v>
      </c>
      <c r="J7" s="115" t="s">
        <v>190</v>
      </c>
      <c r="K7" s="115"/>
      <c r="L7" s="115"/>
      <c r="M7" s="115"/>
      <c r="N7" s="115"/>
      <c r="O7" s="215"/>
      <c r="P7" s="215"/>
      <c r="Q7" s="215"/>
      <c r="R7" s="115"/>
      <c r="S7" s="115"/>
      <c r="T7" s="115"/>
      <c r="U7" s="115"/>
      <c r="V7" s="115"/>
      <c r="W7" s="115"/>
      <c r="X7" s="115"/>
    </row>
    <row r="8" spans="1:24" ht="13.5" customHeight="1">
      <c r="A8" s="177" t="s">
        <v>156</v>
      </c>
      <c r="B8" s="177" t="s">
        <v>157</v>
      </c>
      <c r="C8" s="177" t="s">
        <v>158</v>
      </c>
      <c r="D8" s="177" t="s">
        <v>159</v>
      </c>
      <c r="E8" s="177" t="s">
        <v>160</v>
      </c>
      <c r="F8" s="177" t="s">
        <v>161</v>
      </c>
      <c r="G8" s="177" t="s">
        <v>162</v>
      </c>
      <c r="H8" s="177" t="s">
        <v>191</v>
      </c>
      <c r="I8" s="177" t="s">
        <v>192</v>
      </c>
      <c r="J8" s="177" t="s">
        <v>193</v>
      </c>
      <c r="K8" s="177" t="s">
        <v>194</v>
      </c>
      <c r="L8" s="177" t="s">
        <v>195</v>
      </c>
      <c r="M8" s="177" t="s">
        <v>196</v>
      </c>
      <c r="N8" s="177" t="s">
        <v>197</v>
      </c>
      <c r="O8" s="177" t="s">
        <v>198</v>
      </c>
      <c r="P8" s="177" t="s">
        <v>199</v>
      </c>
      <c r="Q8" s="177" t="s">
        <v>200</v>
      </c>
      <c r="R8" s="177" t="s">
        <v>201</v>
      </c>
      <c r="S8" s="177" t="s">
        <v>202</v>
      </c>
      <c r="T8" s="177" t="s">
        <v>203</v>
      </c>
      <c r="U8" s="177" t="s">
        <v>204</v>
      </c>
      <c r="V8" s="177" t="s">
        <v>205</v>
      </c>
      <c r="W8" s="177" t="s">
        <v>206</v>
      </c>
      <c r="X8" s="177" t="s">
        <v>207</v>
      </c>
    </row>
    <row r="9" spans="1:24" ht="18" customHeight="1">
      <c r="A9" s="212" t="s">
        <v>208</v>
      </c>
      <c r="B9" s="212" t="s">
        <v>209</v>
      </c>
      <c r="C9" s="212" t="s">
        <v>210</v>
      </c>
      <c r="D9" s="212" t="s">
        <v>84</v>
      </c>
      <c r="E9" s="212" t="s">
        <v>211</v>
      </c>
      <c r="F9" s="212" t="s">
        <v>212</v>
      </c>
      <c r="G9" s="212" t="s">
        <v>213</v>
      </c>
      <c r="H9" s="25">
        <v>7680276</v>
      </c>
      <c r="I9" s="25">
        <v>7680276</v>
      </c>
      <c r="J9" s="213"/>
      <c r="K9" s="213"/>
      <c r="L9" s="213"/>
      <c r="M9" s="25">
        <v>7680276</v>
      </c>
      <c r="N9" s="213"/>
      <c r="O9" s="213"/>
      <c r="P9" s="213"/>
      <c r="Q9" s="213"/>
      <c r="R9" s="213"/>
      <c r="S9" s="213">
        <f>T9+U9+V9+W9+X9</f>
        <v>0</v>
      </c>
      <c r="T9" s="213">
        <f>SUM(T334)</f>
        <v>0</v>
      </c>
      <c r="U9" s="213"/>
      <c r="V9" s="213"/>
      <c r="W9" s="213"/>
      <c r="X9" s="213"/>
    </row>
    <row r="10" spans="1:24" ht="18" customHeight="1">
      <c r="A10" s="212" t="s">
        <v>208</v>
      </c>
      <c r="B10" s="212" t="s">
        <v>214</v>
      </c>
      <c r="C10" s="212" t="s">
        <v>215</v>
      </c>
      <c r="D10" s="212" t="s">
        <v>84</v>
      </c>
      <c r="E10" s="212" t="s">
        <v>211</v>
      </c>
      <c r="F10" s="212" t="s">
        <v>216</v>
      </c>
      <c r="G10" s="212" t="s">
        <v>217</v>
      </c>
      <c r="H10" s="25">
        <v>492000</v>
      </c>
      <c r="I10" s="25">
        <v>492000</v>
      </c>
      <c r="J10" s="213"/>
      <c r="K10" s="216"/>
      <c r="L10" s="216"/>
      <c r="M10" s="25">
        <v>492000</v>
      </c>
      <c r="N10" s="216"/>
      <c r="O10" s="216"/>
      <c r="P10" s="216"/>
      <c r="Q10" s="216"/>
      <c r="R10" s="216"/>
      <c r="S10" s="213">
        <f aca="true" t="shared" si="0" ref="S10:S39">T10+U10+V10+W10+X10</f>
        <v>0</v>
      </c>
      <c r="T10" s="216"/>
      <c r="U10" s="216"/>
      <c r="V10" s="216"/>
      <c r="W10" s="216"/>
      <c r="X10" s="216"/>
    </row>
    <row r="11" spans="1:24" ht="18" customHeight="1">
      <c r="A11" s="212" t="s">
        <v>208</v>
      </c>
      <c r="B11" s="212" t="s">
        <v>218</v>
      </c>
      <c r="C11" s="212" t="s">
        <v>219</v>
      </c>
      <c r="D11" s="212" t="s">
        <v>84</v>
      </c>
      <c r="E11" s="212" t="s">
        <v>211</v>
      </c>
      <c r="F11" s="212" t="s">
        <v>220</v>
      </c>
      <c r="G11" s="212" t="s">
        <v>221</v>
      </c>
      <c r="H11" s="25">
        <v>1670400</v>
      </c>
      <c r="I11" s="25">
        <v>1670400</v>
      </c>
      <c r="J11" s="213"/>
      <c r="K11" s="216"/>
      <c r="L11" s="216"/>
      <c r="M11" s="25">
        <v>1670400</v>
      </c>
      <c r="N11" s="216"/>
      <c r="O11" s="216"/>
      <c r="P11" s="216"/>
      <c r="Q11" s="216"/>
      <c r="R11" s="216"/>
      <c r="S11" s="213">
        <f t="shared" si="0"/>
        <v>0</v>
      </c>
      <c r="T11" s="216"/>
      <c r="U11" s="216"/>
      <c r="V11" s="216"/>
      <c r="W11" s="216"/>
      <c r="X11" s="216"/>
    </row>
    <row r="12" spans="1:24" ht="18" customHeight="1">
      <c r="A12" s="212" t="s">
        <v>208</v>
      </c>
      <c r="B12" s="212" t="s">
        <v>222</v>
      </c>
      <c r="C12" s="212" t="s">
        <v>223</v>
      </c>
      <c r="D12" s="212" t="s">
        <v>84</v>
      </c>
      <c r="E12" s="212" t="s">
        <v>211</v>
      </c>
      <c r="F12" s="212" t="s">
        <v>224</v>
      </c>
      <c r="G12" s="212" t="s">
        <v>225</v>
      </c>
      <c r="H12" s="25">
        <v>3340320</v>
      </c>
      <c r="I12" s="25">
        <v>3340320</v>
      </c>
      <c r="J12" s="213"/>
      <c r="K12" s="216"/>
      <c r="L12" s="216"/>
      <c r="M12" s="25">
        <v>3340320</v>
      </c>
      <c r="N12" s="216"/>
      <c r="O12" s="216"/>
      <c r="P12" s="216"/>
      <c r="Q12" s="216"/>
      <c r="R12" s="216"/>
      <c r="S12" s="213">
        <f t="shared" si="0"/>
        <v>0</v>
      </c>
      <c r="T12" s="216"/>
      <c r="U12" s="216"/>
      <c r="V12" s="216"/>
      <c r="W12" s="216"/>
      <c r="X12" s="216"/>
    </row>
    <row r="13" spans="1:24" ht="18" customHeight="1">
      <c r="A13" s="212" t="s">
        <v>208</v>
      </c>
      <c r="B13" s="212" t="s">
        <v>226</v>
      </c>
      <c r="C13" s="212" t="s">
        <v>227</v>
      </c>
      <c r="D13" s="212" t="s">
        <v>84</v>
      </c>
      <c r="E13" s="212" t="s">
        <v>211</v>
      </c>
      <c r="F13" s="212" t="s">
        <v>224</v>
      </c>
      <c r="G13" s="212" t="s">
        <v>225</v>
      </c>
      <c r="H13" s="25">
        <v>640023</v>
      </c>
      <c r="I13" s="25">
        <v>640023</v>
      </c>
      <c r="J13" s="213"/>
      <c r="K13" s="216"/>
      <c r="L13" s="216"/>
      <c r="M13" s="25">
        <v>640023</v>
      </c>
      <c r="N13" s="216"/>
      <c r="O13" s="216"/>
      <c r="P13" s="216"/>
      <c r="Q13" s="216"/>
      <c r="R13" s="216"/>
      <c r="S13" s="213">
        <f t="shared" si="0"/>
        <v>0</v>
      </c>
      <c r="T13" s="216"/>
      <c r="U13" s="216"/>
      <c r="V13" s="216"/>
      <c r="W13" s="216"/>
      <c r="X13" s="216"/>
    </row>
    <row r="14" spans="1:24" ht="18" customHeight="1">
      <c r="A14" s="212" t="s">
        <v>208</v>
      </c>
      <c r="B14" s="212" t="s">
        <v>228</v>
      </c>
      <c r="C14" s="212" t="s">
        <v>229</v>
      </c>
      <c r="D14" s="212" t="s">
        <v>84</v>
      </c>
      <c r="E14" s="212" t="s">
        <v>211</v>
      </c>
      <c r="F14" s="212" t="s">
        <v>224</v>
      </c>
      <c r="G14" s="212" t="s">
        <v>225</v>
      </c>
      <c r="H14" s="25">
        <v>1670160</v>
      </c>
      <c r="I14" s="25">
        <v>1670160</v>
      </c>
      <c r="J14" s="213"/>
      <c r="K14" s="216"/>
      <c r="L14" s="216"/>
      <c r="M14" s="25">
        <v>1670160</v>
      </c>
      <c r="N14" s="216"/>
      <c r="O14" s="216"/>
      <c r="P14" s="216"/>
      <c r="Q14" s="216"/>
      <c r="R14" s="216"/>
      <c r="S14" s="213">
        <f t="shared" si="0"/>
        <v>0</v>
      </c>
      <c r="T14" s="216"/>
      <c r="U14" s="216"/>
      <c r="V14" s="216"/>
      <c r="W14" s="216"/>
      <c r="X14" s="216"/>
    </row>
    <row r="15" spans="1:24" ht="18" customHeight="1">
      <c r="A15" s="212" t="s">
        <v>208</v>
      </c>
      <c r="B15" s="212" t="s">
        <v>214</v>
      </c>
      <c r="C15" s="212" t="s">
        <v>215</v>
      </c>
      <c r="D15" s="212" t="s">
        <v>84</v>
      </c>
      <c r="E15" s="212" t="s">
        <v>211</v>
      </c>
      <c r="F15" s="212" t="s">
        <v>216</v>
      </c>
      <c r="G15" s="212" t="s">
        <v>217</v>
      </c>
      <c r="H15" s="25">
        <v>2038080</v>
      </c>
      <c r="I15" s="25">
        <v>2038080</v>
      </c>
      <c r="J15" s="213"/>
      <c r="K15" s="216"/>
      <c r="L15" s="216"/>
      <c r="M15" s="25">
        <v>2038080</v>
      </c>
      <c r="N15" s="216"/>
      <c r="O15" s="216"/>
      <c r="P15" s="216"/>
      <c r="Q15" s="216"/>
      <c r="R15" s="216"/>
      <c r="S15" s="213">
        <f t="shared" si="0"/>
        <v>0</v>
      </c>
      <c r="T15" s="216"/>
      <c r="U15" s="216"/>
      <c r="V15" s="216"/>
      <c r="W15" s="216"/>
      <c r="X15" s="216"/>
    </row>
    <row r="16" spans="1:24" ht="18" customHeight="1">
      <c r="A16" s="212" t="s">
        <v>208</v>
      </c>
      <c r="B16" s="212" t="s">
        <v>214</v>
      </c>
      <c r="C16" s="212" t="s">
        <v>215</v>
      </c>
      <c r="D16" s="212" t="s">
        <v>84</v>
      </c>
      <c r="E16" s="212" t="s">
        <v>211</v>
      </c>
      <c r="F16" s="212" t="s">
        <v>216</v>
      </c>
      <c r="G16" s="212" t="s">
        <v>217</v>
      </c>
      <c r="H16" s="25">
        <v>14065308</v>
      </c>
      <c r="I16" s="25">
        <v>14065308</v>
      </c>
      <c r="J16" s="216"/>
      <c r="K16" s="216"/>
      <c r="L16" s="216"/>
      <c r="M16" s="25">
        <v>14065308</v>
      </c>
      <c r="N16" s="216"/>
      <c r="O16" s="216"/>
      <c r="P16" s="216"/>
      <c r="Q16" s="216"/>
      <c r="R16" s="216"/>
      <c r="S16" s="213">
        <f t="shared" si="0"/>
        <v>0</v>
      </c>
      <c r="T16" s="216"/>
      <c r="U16" s="216"/>
      <c r="V16" s="216"/>
      <c r="W16" s="216"/>
      <c r="X16" s="216"/>
    </row>
    <row r="17" spans="1:24" ht="18" customHeight="1">
      <c r="A17" s="212" t="s">
        <v>208</v>
      </c>
      <c r="B17" s="212" t="s">
        <v>230</v>
      </c>
      <c r="C17" s="212" t="s">
        <v>231</v>
      </c>
      <c r="D17" s="212" t="s">
        <v>94</v>
      </c>
      <c r="E17" s="212" t="s">
        <v>232</v>
      </c>
      <c r="F17" s="212" t="s">
        <v>233</v>
      </c>
      <c r="G17" s="212" t="s">
        <v>231</v>
      </c>
      <c r="H17" s="25">
        <v>3545822</v>
      </c>
      <c r="I17" s="25">
        <v>3545822</v>
      </c>
      <c r="J17" s="216"/>
      <c r="K17" s="216"/>
      <c r="L17" s="216"/>
      <c r="M17" s="25">
        <v>3545822</v>
      </c>
      <c r="N17" s="216"/>
      <c r="O17" s="216"/>
      <c r="P17" s="216"/>
      <c r="Q17" s="216"/>
      <c r="R17" s="216"/>
      <c r="S17" s="213">
        <f t="shared" si="0"/>
        <v>0</v>
      </c>
      <c r="T17" s="216"/>
      <c r="U17" s="216"/>
      <c r="V17" s="216"/>
      <c r="W17" s="216"/>
      <c r="X17" s="216"/>
    </row>
    <row r="18" spans="1:24" ht="18" customHeight="1">
      <c r="A18" s="212" t="s">
        <v>208</v>
      </c>
      <c r="B18" s="212" t="s">
        <v>234</v>
      </c>
      <c r="C18" s="212" t="s">
        <v>235</v>
      </c>
      <c r="D18" s="212" t="s">
        <v>104</v>
      </c>
      <c r="E18" s="212" t="s">
        <v>236</v>
      </c>
      <c r="F18" s="212" t="s">
        <v>237</v>
      </c>
      <c r="G18" s="212" t="s">
        <v>238</v>
      </c>
      <c r="H18" s="25">
        <v>1279833</v>
      </c>
      <c r="I18" s="25">
        <v>1279833</v>
      </c>
      <c r="J18" s="216"/>
      <c r="K18" s="216"/>
      <c r="L18" s="216"/>
      <c r="M18" s="25">
        <v>1279833</v>
      </c>
      <c r="N18" s="216"/>
      <c r="O18" s="216"/>
      <c r="P18" s="216"/>
      <c r="Q18" s="216"/>
      <c r="R18" s="216"/>
      <c r="S18" s="213">
        <f t="shared" si="0"/>
        <v>0</v>
      </c>
      <c r="T18" s="216"/>
      <c r="U18" s="216"/>
      <c r="V18" s="216"/>
      <c r="W18" s="216"/>
      <c r="X18" s="216"/>
    </row>
    <row r="19" spans="1:24" ht="18" customHeight="1">
      <c r="A19" s="212" t="s">
        <v>208</v>
      </c>
      <c r="B19" s="212" t="s">
        <v>234</v>
      </c>
      <c r="C19" s="212" t="s">
        <v>235</v>
      </c>
      <c r="D19" s="212" t="s">
        <v>106</v>
      </c>
      <c r="E19" s="212" t="s">
        <v>239</v>
      </c>
      <c r="F19" s="212" t="s">
        <v>240</v>
      </c>
      <c r="G19" s="212" t="s">
        <v>241</v>
      </c>
      <c r="H19" s="25">
        <v>928592</v>
      </c>
      <c r="I19" s="25">
        <v>928592</v>
      </c>
      <c r="J19" s="216"/>
      <c r="K19" s="216"/>
      <c r="L19" s="216"/>
      <c r="M19" s="25">
        <v>928592</v>
      </c>
      <c r="N19" s="216"/>
      <c r="O19" s="216"/>
      <c r="P19" s="216"/>
      <c r="Q19" s="216"/>
      <c r="R19" s="216"/>
      <c r="S19" s="213">
        <f t="shared" si="0"/>
        <v>0</v>
      </c>
      <c r="T19" s="216"/>
      <c r="U19" s="216"/>
      <c r="V19" s="216"/>
      <c r="W19" s="216"/>
      <c r="X19" s="216"/>
    </row>
    <row r="20" spans="1:24" ht="18" customHeight="1">
      <c r="A20" s="212" t="s">
        <v>208</v>
      </c>
      <c r="B20" s="212" t="s">
        <v>234</v>
      </c>
      <c r="C20" s="212" t="s">
        <v>235</v>
      </c>
      <c r="D20" s="212" t="s">
        <v>108</v>
      </c>
      <c r="E20" s="212" t="s">
        <v>242</v>
      </c>
      <c r="F20" s="212" t="s">
        <v>243</v>
      </c>
      <c r="G20" s="212" t="s">
        <v>244</v>
      </c>
      <c r="H20" s="25">
        <v>112330</v>
      </c>
      <c r="I20" s="25">
        <v>112330</v>
      </c>
      <c r="J20" s="216"/>
      <c r="K20" s="216"/>
      <c r="L20" s="216"/>
      <c r="M20" s="25">
        <v>112330</v>
      </c>
      <c r="N20" s="216"/>
      <c r="O20" s="216"/>
      <c r="P20" s="216"/>
      <c r="Q20" s="216"/>
      <c r="R20" s="216"/>
      <c r="S20" s="213">
        <f t="shared" si="0"/>
        <v>0</v>
      </c>
      <c r="T20" s="216"/>
      <c r="U20" s="216"/>
      <c r="V20" s="216"/>
      <c r="W20" s="216"/>
      <c r="X20" s="216"/>
    </row>
    <row r="21" spans="1:24" ht="18" customHeight="1">
      <c r="A21" s="212" t="s">
        <v>208</v>
      </c>
      <c r="B21" s="212" t="s">
        <v>245</v>
      </c>
      <c r="C21" s="212" t="s">
        <v>246</v>
      </c>
      <c r="D21" s="212" t="s">
        <v>84</v>
      </c>
      <c r="E21" s="212" t="s">
        <v>211</v>
      </c>
      <c r="F21" s="212" t="s">
        <v>243</v>
      </c>
      <c r="G21" s="212" t="s">
        <v>244</v>
      </c>
      <c r="H21" s="25">
        <v>110807</v>
      </c>
      <c r="I21" s="25">
        <v>110807</v>
      </c>
      <c r="J21" s="216"/>
      <c r="K21" s="216"/>
      <c r="L21" s="216"/>
      <c r="M21" s="25">
        <v>110807</v>
      </c>
      <c r="N21" s="216"/>
      <c r="O21" s="216"/>
      <c r="P21" s="216"/>
      <c r="Q21" s="216"/>
      <c r="R21" s="216"/>
      <c r="S21" s="213">
        <f t="shared" si="0"/>
        <v>0</v>
      </c>
      <c r="T21" s="216"/>
      <c r="U21" s="216"/>
      <c r="V21" s="216"/>
      <c r="W21" s="216"/>
      <c r="X21" s="216"/>
    </row>
    <row r="22" spans="1:24" ht="18" customHeight="1">
      <c r="A22" s="212" t="s">
        <v>208</v>
      </c>
      <c r="B22" s="212" t="s">
        <v>247</v>
      </c>
      <c r="C22" s="212" t="s">
        <v>248</v>
      </c>
      <c r="D22" s="212" t="s">
        <v>84</v>
      </c>
      <c r="E22" s="212" t="s">
        <v>211</v>
      </c>
      <c r="F22" s="212" t="s">
        <v>249</v>
      </c>
      <c r="G22" s="212" t="s">
        <v>250</v>
      </c>
      <c r="H22" s="25">
        <v>10834308</v>
      </c>
      <c r="I22" s="25">
        <v>10834308</v>
      </c>
      <c r="J22" s="216"/>
      <c r="K22" s="216"/>
      <c r="L22" s="216"/>
      <c r="M22" s="25">
        <v>10834308</v>
      </c>
      <c r="N22" s="216"/>
      <c r="O22" s="216"/>
      <c r="P22" s="216"/>
      <c r="Q22" s="216"/>
      <c r="R22" s="216"/>
      <c r="S22" s="213">
        <f t="shared" si="0"/>
        <v>0</v>
      </c>
      <c r="T22" s="216"/>
      <c r="U22" s="216"/>
      <c r="V22" s="216"/>
      <c r="W22" s="216"/>
      <c r="X22" s="216"/>
    </row>
    <row r="23" spans="1:24" ht="18" customHeight="1">
      <c r="A23" s="212" t="s">
        <v>208</v>
      </c>
      <c r="B23" s="212" t="s">
        <v>251</v>
      </c>
      <c r="C23" s="212" t="s">
        <v>252</v>
      </c>
      <c r="D23" s="212" t="s">
        <v>114</v>
      </c>
      <c r="E23" s="212" t="s">
        <v>252</v>
      </c>
      <c r="F23" s="212" t="s">
        <v>253</v>
      </c>
      <c r="G23" s="212" t="s">
        <v>252</v>
      </c>
      <c r="H23" s="25">
        <v>2859786</v>
      </c>
      <c r="I23" s="25">
        <v>2859786</v>
      </c>
      <c r="J23" s="216"/>
      <c r="K23" s="216"/>
      <c r="L23" s="216"/>
      <c r="M23" s="25">
        <v>2859786</v>
      </c>
      <c r="N23" s="216"/>
      <c r="O23" s="216"/>
      <c r="P23" s="216"/>
      <c r="Q23" s="216"/>
      <c r="R23" s="216"/>
      <c r="S23" s="213">
        <f t="shared" si="0"/>
        <v>0</v>
      </c>
      <c r="T23" s="216"/>
      <c r="U23" s="216"/>
      <c r="V23" s="216"/>
      <c r="W23" s="216"/>
      <c r="X23" s="216"/>
    </row>
    <row r="24" spans="1:24" ht="18" customHeight="1">
      <c r="A24" s="212" t="s">
        <v>208</v>
      </c>
      <c r="B24" s="212" t="s">
        <v>254</v>
      </c>
      <c r="C24" s="212" t="s">
        <v>255</v>
      </c>
      <c r="D24" s="212" t="s">
        <v>92</v>
      </c>
      <c r="E24" s="212" t="s">
        <v>256</v>
      </c>
      <c r="F24" s="212" t="s">
        <v>257</v>
      </c>
      <c r="G24" s="212" t="s">
        <v>258</v>
      </c>
      <c r="H24" s="25">
        <v>1355892</v>
      </c>
      <c r="I24" s="25">
        <v>1355892</v>
      </c>
      <c r="J24" s="216"/>
      <c r="K24" s="216"/>
      <c r="L24" s="216"/>
      <c r="M24" s="25">
        <v>1355892</v>
      </c>
      <c r="N24" s="216"/>
      <c r="O24" s="216"/>
      <c r="P24" s="216"/>
      <c r="Q24" s="216"/>
      <c r="R24" s="216"/>
      <c r="S24" s="213">
        <f t="shared" si="0"/>
        <v>0</v>
      </c>
      <c r="T24" s="216"/>
      <c r="U24" s="216"/>
      <c r="V24" s="216"/>
      <c r="W24" s="216"/>
      <c r="X24" s="216"/>
    </row>
    <row r="25" spans="1:24" ht="18" customHeight="1">
      <c r="A25" s="212" t="s">
        <v>208</v>
      </c>
      <c r="B25" s="212" t="s">
        <v>259</v>
      </c>
      <c r="C25" s="212" t="s">
        <v>260</v>
      </c>
      <c r="D25" s="212" t="s">
        <v>84</v>
      </c>
      <c r="E25" s="212" t="s">
        <v>211</v>
      </c>
      <c r="F25" s="212" t="s">
        <v>261</v>
      </c>
      <c r="G25" s="212" t="s">
        <v>260</v>
      </c>
      <c r="H25" s="25">
        <v>176000</v>
      </c>
      <c r="I25" s="25">
        <v>176000</v>
      </c>
      <c r="J25" s="216"/>
      <c r="K25" s="216"/>
      <c r="L25" s="216"/>
      <c r="M25" s="25">
        <v>176000</v>
      </c>
      <c r="N25" s="216"/>
      <c r="O25" s="216"/>
      <c r="P25" s="216"/>
      <c r="Q25" s="216"/>
      <c r="R25" s="216"/>
      <c r="S25" s="213">
        <f t="shared" si="0"/>
        <v>0</v>
      </c>
      <c r="T25" s="216"/>
      <c r="U25" s="216"/>
      <c r="V25" s="216"/>
      <c r="W25" s="216"/>
      <c r="X25" s="216"/>
    </row>
    <row r="26" spans="1:24" ht="18" customHeight="1">
      <c r="A26" s="212" t="s">
        <v>208</v>
      </c>
      <c r="B26" s="212" t="s">
        <v>262</v>
      </c>
      <c r="C26" s="212" t="s">
        <v>263</v>
      </c>
      <c r="D26" s="212" t="s">
        <v>84</v>
      </c>
      <c r="E26" s="212" t="s">
        <v>211</v>
      </c>
      <c r="F26" s="212" t="s">
        <v>264</v>
      </c>
      <c r="G26" s="212" t="s">
        <v>265</v>
      </c>
      <c r="H26" s="25">
        <v>70000</v>
      </c>
      <c r="I26" s="25">
        <v>70000</v>
      </c>
      <c r="J26" s="216"/>
      <c r="K26" s="216"/>
      <c r="L26" s="216"/>
      <c r="M26" s="25">
        <v>70000</v>
      </c>
      <c r="N26" s="216"/>
      <c r="O26" s="216"/>
      <c r="P26" s="216"/>
      <c r="Q26" s="216"/>
      <c r="R26" s="216"/>
      <c r="S26" s="213">
        <f t="shared" si="0"/>
        <v>0</v>
      </c>
      <c r="T26" s="216"/>
      <c r="U26" s="216"/>
      <c r="V26" s="216"/>
      <c r="W26" s="216"/>
      <c r="X26" s="216"/>
    </row>
    <row r="27" spans="1:24" ht="18" customHeight="1">
      <c r="A27" s="212" t="s">
        <v>208</v>
      </c>
      <c r="B27" s="212" t="s">
        <v>266</v>
      </c>
      <c r="C27" s="212" t="s">
        <v>169</v>
      </c>
      <c r="D27" s="212" t="s">
        <v>84</v>
      </c>
      <c r="E27" s="212" t="s">
        <v>211</v>
      </c>
      <c r="F27" s="212" t="s">
        <v>267</v>
      </c>
      <c r="G27" s="212" t="s">
        <v>169</v>
      </c>
      <c r="H27" s="25">
        <v>18000</v>
      </c>
      <c r="I27" s="25">
        <v>18000</v>
      </c>
      <c r="J27" s="216"/>
      <c r="K27" s="216"/>
      <c r="L27" s="216"/>
      <c r="M27" s="25">
        <v>18000</v>
      </c>
      <c r="N27" s="216"/>
      <c r="O27" s="216"/>
      <c r="P27" s="216"/>
      <c r="Q27" s="216"/>
      <c r="R27" s="216"/>
      <c r="S27" s="213">
        <f t="shared" si="0"/>
        <v>0</v>
      </c>
      <c r="T27" s="216"/>
      <c r="U27" s="216"/>
      <c r="V27" s="216"/>
      <c r="W27" s="216"/>
      <c r="X27" s="216"/>
    </row>
    <row r="28" spans="1:24" ht="18" customHeight="1">
      <c r="A28" s="212" t="s">
        <v>208</v>
      </c>
      <c r="B28" s="212" t="s">
        <v>268</v>
      </c>
      <c r="C28" s="212" t="s">
        <v>269</v>
      </c>
      <c r="D28" s="212" t="s">
        <v>84</v>
      </c>
      <c r="E28" s="212" t="s">
        <v>211</v>
      </c>
      <c r="F28" s="212" t="s">
        <v>270</v>
      </c>
      <c r="G28" s="212" t="s">
        <v>271</v>
      </c>
      <c r="H28" s="25">
        <v>150000</v>
      </c>
      <c r="I28" s="25">
        <v>150000</v>
      </c>
      <c r="J28" s="216"/>
      <c r="K28" s="216"/>
      <c r="L28" s="216"/>
      <c r="M28" s="25">
        <v>150000</v>
      </c>
      <c r="N28" s="216"/>
      <c r="O28" s="216"/>
      <c r="P28" s="216"/>
      <c r="Q28" s="216"/>
      <c r="R28" s="216"/>
      <c r="S28" s="213">
        <f t="shared" si="0"/>
        <v>0</v>
      </c>
      <c r="T28" s="216"/>
      <c r="U28" s="216"/>
      <c r="V28" s="216"/>
      <c r="W28" s="216"/>
      <c r="X28" s="216"/>
    </row>
    <row r="29" spans="1:24" ht="18" customHeight="1">
      <c r="A29" s="212" t="s">
        <v>208</v>
      </c>
      <c r="B29" s="212" t="s">
        <v>268</v>
      </c>
      <c r="C29" s="212" t="s">
        <v>269</v>
      </c>
      <c r="D29" s="212" t="s">
        <v>84</v>
      </c>
      <c r="E29" s="212" t="s">
        <v>211</v>
      </c>
      <c r="F29" s="212" t="s">
        <v>272</v>
      </c>
      <c r="G29" s="212" t="s">
        <v>273</v>
      </c>
      <c r="H29" s="25">
        <v>48000</v>
      </c>
      <c r="I29" s="25">
        <v>48000</v>
      </c>
      <c r="J29" s="216"/>
      <c r="K29" s="216"/>
      <c r="L29" s="216"/>
      <c r="M29" s="25">
        <v>48000</v>
      </c>
      <c r="N29" s="216"/>
      <c r="O29" s="216"/>
      <c r="P29" s="216"/>
      <c r="Q29" s="216"/>
      <c r="R29" s="216"/>
      <c r="S29" s="213">
        <f t="shared" si="0"/>
        <v>0</v>
      </c>
      <c r="T29" s="216"/>
      <c r="U29" s="216"/>
      <c r="V29" s="216"/>
      <c r="W29" s="216"/>
      <c r="X29" s="216"/>
    </row>
    <row r="30" spans="1:24" ht="18" customHeight="1">
      <c r="A30" s="212" t="s">
        <v>208</v>
      </c>
      <c r="B30" s="212" t="s">
        <v>268</v>
      </c>
      <c r="C30" s="212" t="s">
        <v>269</v>
      </c>
      <c r="D30" s="212" t="s">
        <v>84</v>
      </c>
      <c r="E30" s="212" t="s">
        <v>211</v>
      </c>
      <c r="F30" s="212" t="s">
        <v>274</v>
      </c>
      <c r="G30" s="212" t="s">
        <v>275</v>
      </c>
      <c r="H30" s="25">
        <v>220000</v>
      </c>
      <c r="I30" s="25">
        <v>220000</v>
      </c>
      <c r="J30" s="216"/>
      <c r="K30" s="216"/>
      <c r="L30" s="216"/>
      <c r="M30" s="25">
        <v>220000</v>
      </c>
      <c r="N30" s="216"/>
      <c r="O30" s="216"/>
      <c r="P30" s="216"/>
      <c r="Q30" s="216"/>
      <c r="R30" s="216"/>
      <c r="S30" s="213">
        <f t="shared" si="0"/>
        <v>0</v>
      </c>
      <c r="T30" s="216"/>
      <c r="U30" s="216"/>
      <c r="V30" s="216"/>
      <c r="W30" s="216"/>
      <c r="X30" s="216"/>
    </row>
    <row r="31" spans="1:24" ht="18" customHeight="1">
      <c r="A31" s="212" t="s">
        <v>208</v>
      </c>
      <c r="B31" s="212" t="s">
        <v>268</v>
      </c>
      <c r="C31" s="212" t="s">
        <v>269</v>
      </c>
      <c r="D31" s="212" t="s">
        <v>84</v>
      </c>
      <c r="E31" s="212" t="s">
        <v>211</v>
      </c>
      <c r="F31" s="212" t="s">
        <v>276</v>
      </c>
      <c r="G31" s="212" t="s">
        <v>277</v>
      </c>
      <c r="H31" s="25">
        <v>620000</v>
      </c>
      <c r="I31" s="25">
        <v>620000</v>
      </c>
      <c r="J31" s="216"/>
      <c r="K31" s="216"/>
      <c r="L31" s="216"/>
      <c r="M31" s="25">
        <v>620000</v>
      </c>
      <c r="N31" s="216"/>
      <c r="O31" s="216"/>
      <c r="P31" s="216"/>
      <c r="Q31" s="216"/>
      <c r="R31" s="216"/>
      <c r="S31" s="213">
        <f t="shared" si="0"/>
        <v>0</v>
      </c>
      <c r="T31" s="216"/>
      <c r="U31" s="216"/>
      <c r="V31" s="216"/>
      <c r="W31" s="216"/>
      <c r="X31" s="216"/>
    </row>
    <row r="32" spans="1:24" ht="18" customHeight="1">
      <c r="A32" s="212" t="s">
        <v>208</v>
      </c>
      <c r="B32" s="212" t="s">
        <v>268</v>
      </c>
      <c r="C32" s="212" t="s">
        <v>269</v>
      </c>
      <c r="D32" s="212" t="s">
        <v>84</v>
      </c>
      <c r="E32" s="212" t="s">
        <v>211</v>
      </c>
      <c r="F32" s="212" t="s">
        <v>278</v>
      </c>
      <c r="G32" s="212" t="s">
        <v>279</v>
      </c>
      <c r="H32" s="25">
        <v>60000</v>
      </c>
      <c r="I32" s="25">
        <v>60000</v>
      </c>
      <c r="J32" s="216"/>
      <c r="K32" s="216"/>
      <c r="L32" s="216"/>
      <c r="M32" s="25">
        <v>60000</v>
      </c>
      <c r="N32" s="216"/>
      <c r="O32" s="216"/>
      <c r="P32" s="216"/>
      <c r="Q32" s="216"/>
      <c r="R32" s="216"/>
      <c r="S32" s="213">
        <f t="shared" si="0"/>
        <v>0</v>
      </c>
      <c r="T32" s="216"/>
      <c r="U32" s="216"/>
      <c r="V32" s="216"/>
      <c r="W32" s="216"/>
      <c r="X32" s="216"/>
    </row>
    <row r="33" spans="1:24" ht="18" customHeight="1">
      <c r="A33" s="212" t="s">
        <v>208</v>
      </c>
      <c r="B33" s="212" t="s">
        <v>268</v>
      </c>
      <c r="C33" s="212" t="s">
        <v>269</v>
      </c>
      <c r="D33" s="212" t="s">
        <v>84</v>
      </c>
      <c r="E33" s="212" t="s">
        <v>211</v>
      </c>
      <c r="F33" s="212" t="s">
        <v>280</v>
      </c>
      <c r="G33" s="212" t="s">
        <v>281</v>
      </c>
      <c r="H33" s="25">
        <v>320000</v>
      </c>
      <c r="I33" s="25">
        <v>320000</v>
      </c>
      <c r="J33" s="216"/>
      <c r="K33" s="216"/>
      <c r="L33" s="216"/>
      <c r="M33" s="25">
        <v>320000</v>
      </c>
      <c r="N33" s="216"/>
      <c r="O33" s="216"/>
      <c r="P33" s="216"/>
      <c r="Q33" s="216"/>
      <c r="R33" s="216"/>
      <c r="S33" s="213">
        <f t="shared" si="0"/>
        <v>0</v>
      </c>
      <c r="T33" s="216"/>
      <c r="U33" s="216"/>
      <c r="V33" s="216"/>
      <c r="W33" s="216"/>
      <c r="X33" s="216"/>
    </row>
    <row r="34" spans="1:24" ht="18" customHeight="1">
      <c r="A34" s="212" t="s">
        <v>208</v>
      </c>
      <c r="B34" s="212" t="s">
        <v>268</v>
      </c>
      <c r="C34" s="212" t="s">
        <v>269</v>
      </c>
      <c r="D34" s="212" t="s">
        <v>84</v>
      </c>
      <c r="E34" s="212" t="s">
        <v>211</v>
      </c>
      <c r="F34" s="212" t="s">
        <v>282</v>
      </c>
      <c r="G34" s="212" t="s">
        <v>283</v>
      </c>
      <c r="H34" s="25">
        <v>8000</v>
      </c>
      <c r="I34" s="25">
        <v>8000</v>
      </c>
      <c r="J34" s="216"/>
      <c r="K34" s="216"/>
      <c r="L34" s="216"/>
      <c r="M34" s="25">
        <v>8000</v>
      </c>
      <c r="N34" s="216"/>
      <c r="O34" s="216"/>
      <c r="P34" s="216"/>
      <c r="Q34" s="216"/>
      <c r="R34" s="216"/>
      <c r="S34" s="213">
        <f t="shared" si="0"/>
        <v>0</v>
      </c>
      <c r="T34" s="216"/>
      <c r="U34" s="216"/>
      <c r="V34" s="216"/>
      <c r="W34" s="216"/>
      <c r="X34" s="216"/>
    </row>
    <row r="35" spans="1:24" ht="18" customHeight="1">
      <c r="A35" s="212" t="s">
        <v>208</v>
      </c>
      <c r="B35" s="212" t="s">
        <v>268</v>
      </c>
      <c r="C35" s="212" t="s">
        <v>269</v>
      </c>
      <c r="D35" s="212" t="s">
        <v>84</v>
      </c>
      <c r="E35" s="212" t="s">
        <v>211</v>
      </c>
      <c r="F35" s="212" t="s">
        <v>284</v>
      </c>
      <c r="G35" s="212" t="s">
        <v>285</v>
      </c>
      <c r="H35" s="25">
        <v>70000</v>
      </c>
      <c r="I35" s="25">
        <v>70000</v>
      </c>
      <c r="J35" s="216"/>
      <c r="K35" s="216"/>
      <c r="L35" s="216"/>
      <c r="M35" s="25">
        <v>70000</v>
      </c>
      <c r="N35" s="216"/>
      <c r="O35" s="216"/>
      <c r="P35" s="216"/>
      <c r="Q35" s="216"/>
      <c r="R35" s="216"/>
      <c r="S35" s="213">
        <f t="shared" si="0"/>
        <v>0</v>
      </c>
      <c r="T35" s="216"/>
      <c r="U35" s="216"/>
      <c r="V35" s="216"/>
      <c r="W35" s="216"/>
      <c r="X35" s="216"/>
    </row>
    <row r="36" spans="1:24" ht="18" customHeight="1">
      <c r="A36" s="212" t="s">
        <v>208</v>
      </c>
      <c r="B36" s="212" t="s">
        <v>286</v>
      </c>
      <c r="C36" s="212" t="s">
        <v>287</v>
      </c>
      <c r="D36" s="212" t="s">
        <v>84</v>
      </c>
      <c r="E36" s="212" t="s">
        <v>211</v>
      </c>
      <c r="F36" s="212" t="s">
        <v>276</v>
      </c>
      <c r="G36" s="212" t="s">
        <v>277</v>
      </c>
      <c r="H36" s="25">
        <v>37800</v>
      </c>
      <c r="I36" s="25">
        <v>37800</v>
      </c>
      <c r="J36" s="216"/>
      <c r="K36" s="216"/>
      <c r="L36" s="216"/>
      <c r="M36" s="25">
        <v>37800</v>
      </c>
      <c r="N36" s="216"/>
      <c r="O36" s="216"/>
      <c r="P36" s="216"/>
      <c r="Q36" s="216"/>
      <c r="R36" s="216"/>
      <c r="S36" s="213">
        <f t="shared" si="0"/>
        <v>0</v>
      </c>
      <c r="T36" s="216"/>
      <c r="U36" s="216"/>
      <c r="V36" s="216"/>
      <c r="W36" s="216"/>
      <c r="X36" s="216"/>
    </row>
    <row r="37" spans="1:24" ht="18" customHeight="1">
      <c r="A37" s="212" t="s">
        <v>208</v>
      </c>
      <c r="B37" s="212" t="s">
        <v>288</v>
      </c>
      <c r="C37" s="212" t="s">
        <v>289</v>
      </c>
      <c r="D37" s="212" t="s">
        <v>84</v>
      </c>
      <c r="E37" s="212" t="s">
        <v>211</v>
      </c>
      <c r="F37" s="212" t="s">
        <v>220</v>
      </c>
      <c r="G37" s="212" t="s">
        <v>221</v>
      </c>
      <c r="H37" s="25">
        <v>167040</v>
      </c>
      <c r="I37" s="25">
        <v>167040</v>
      </c>
      <c r="J37" s="216"/>
      <c r="K37" s="216"/>
      <c r="L37" s="216"/>
      <c r="M37" s="25">
        <v>167040</v>
      </c>
      <c r="N37" s="216"/>
      <c r="O37" s="216"/>
      <c r="P37" s="216"/>
      <c r="Q37" s="216"/>
      <c r="R37" s="216"/>
      <c r="S37" s="213">
        <f t="shared" si="0"/>
        <v>0</v>
      </c>
      <c r="T37" s="216"/>
      <c r="U37" s="216"/>
      <c r="V37" s="216"/>
      <c r="W37" s="216"/>
      <c r="X37" s="216"/>
    </row>
    <row r="38" spans="1:24" ht="18" customHeight="1">
      <c r="A38" s="212" t="s">
        <v>208</v>
      </c>
      <c r="B38" s="212" t="s">
        <v>290</v>
      </c>
      <c r="C38" s="212" t="s">
        <v>291</v>
      </c>
      <c r="D38" s="212" t="s">
        <v>86</v>
      </c>
      <c r="E38" s="212" t="s">
        <v>292</v>
      </c>
      <c r="F38" s="212" t="s">
        <v>293</v>
      </c>
      <c r="G38" s="212" t="s">
        <v>294</v>
      </c>
      <c r="H38" s="25">
        <v>320000</v>
      </c>
      <c r="I38" s="25">
        <v>320000</v>
      </c>
      <c r="J38" s="216"/>
      <c r="K38" s="216"/>
      <c r="L38" s="216"/>
      <c r="M38" s="25">
        <v>320000</v>
      </c>
      <c r="N38" s="216"/>
      <c r="O38" s="216"/>
      <c r="P38" s="216"/>
      <c r="Q38" s="216"/>
      <c r="R38" s="216"/>
      <c r="S38" s="213">
        <f t="shared" si="0"/>
        <v>0</v>
      </c>
      <c r="T38" s="216"/>
      <c r="U38" s="216"/>
      <c r="V38" s="216"/>
      <c r="W38" s="216"/>
      <c r="X38" s="216"/>
    </row>
    <row r="39" spans="1:24" ht="18" customHeight="1">
      <c r="A39" s="180"/>
      <c r="B39" s="180"/>
      <c r="C39" s="180"/>
      <c r="D39" s="180"/>
      <c r="E39" s="180"/>
      <c r="F39" s="180"/>
      <c r="G39" s="180"/>
      <c r="H39" s="213">
        <f>I39+S39</f>
        <v>0</v>
      </c>
      <c r="I39" s="213">
        <f>K39+L39+M39+N39</f>
        <v>0</v>
      </c>
      <c r="J39" s="216"/>
      <c r="K39" s="216"/>
      <c r="L39" s="216"/>
      <c r="M39" s="216"/>
      <c r="N39" s="216"/>
      <c r="O39" s="216"/>
      <c r="P39" s="216"/>
      <c r="Q39" s="216"/>
      <c r="R39" s="216"/>
      <c r="S39" s="213">
        <f t="shared" si="0"/>
        <v>0</v>
      </c>
      <c r="T39" s="216"/>
      <c r="U39" s="216"/>
      <c r="V39" s="216"/>
      <c r="W39" s="216"/>
      <c r="X39" s="216"/>
    </row>
    <row r="40" spans="1:24" ht="18" customHeight="1">
      <c r="A40" s="180" t="s">
        <v>116</v>
      </c>
      <c r="B40" s="180" t="s">
        <v>116</v>
      </c>
      <c r="C40" s="180"/>
      <c r="D40" s="180"/>
      <c r="E40" s="180"/>
      <c r="F40" s="180"/>
      <c r="G40" s="180"/>
      <c r="H40" s="213">
        <f>SUM(H9:H39)</f>
        <v>54908777</v>
      </c>
      <c r="I40" s="213">
        <f>SUM(I9:I39)</f>
        <v>54908777</v>
      </c>
      <c r="J40" s="216"/>
      <c r="K40" s="216">
        <f>SUM(K9:K39)</f>
        <v>0</v>
      </c>
      <c r="L40" s="216"/>
      <c r="M40" s="216">
        <f>SUM(M9:M39)</f>
        <v>54908777</v>
      </c>
      <c r="N40" s="216">
        <f>SUM(N9:N39)</f>
        <v>0</v>
      </c>
      <c r="O40" s="216"/>
      <c r="P40" s="216">
        <f>SUM(P9:P39)</f>
        <v>0</v>
      </c>
      <c r="Q40" s="216"/>
      <c r="R40" s="216"/>
      <c r="S40" s="213">
        <f aca="true" t="shared" si="1" ref="S40:X40">SUM(S9:S39)</f>
        <v>0</v>
      </c>
      <c r="T40" s="216">
        <f t="shared" si="1"/>
        <v>0</v>
      </c>
      <c r="U40" s="216">
        <f t="shared" si="1"/>
        <v>0</v>
      </c>
      <c r="V40" s="216">
        <f t="shared" si="1"/>
        <v>0</v>
      </c>
      <c r="W40" s="216">
        <f t="shared" si="1"/>
        <v>0</v>
      </c>
      <c r="X40" s="216">
        <f t="shared" si="1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0:B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Zeros="0" workbookViewId="0" topLeftCell="A1">
      <selection activeCell="K8" sqref="K8"/>
    </sheetView>
  </sheetViews>
  <sheetFormatPr defaultColWidth="8.8515625" defaultRowHeight="14.25" customHeight="1"/>
  <cols>
    <col min="1" max="1" width="16.00390625" style="87" customWidth="1"/>
    <col min="2" max="2" width="19.7109375" style="87" customWidth="1"/>
    <col min="3" max="3" width="33.28125" style="87" customWidth="1"/>
    <col min="4" max="4" width="13.421875" style="87" customWidth="1"/>
    <col min="5" max="5" width="11.140625" style="87" customWidth="1"/>
    <col min="6" max="6" width="15.140625" style="87" customWidth="1"/>
    <col min="7" max="7" width="9.8515625" style="87" customWidth="1"/>
    <col min="8" max="8" width="17.28125" style="87" customWidth="1"/>
    <col min="9" max="9" width="12.57421875" style="87" customWidth="1"/>
    <col min="10" max="10" width="12.7109375" style="87" customWidth="1"/>
    <col min="11" max="11" width="12.140625" style="87" customWidth="1"/>
    <col min="12" max="12" width="10.00390625" style="87" customWidth="1"/>
    <col min="13" max="13" width="10.57421875" style="87" customWidth="1"/>
    <col min="14" max="14" width="10.28125" style="87" customWidth="1"/>
    <col min="15" max="15" width="10.421875" style="87" customWidth="1"/>
    <col min="16" max="17" width="11.140625" style="87" customWidth="1"/>
    <col min="18" max="18" width="9.140625" style="87" customWidth="1"/>
    <col min="19" max="19" width="10.28125" style="87" customWidth="1"/>
    <col min="20" max="22" width="11.7109375" style="87" customWidth="1"/>
    <col min="23" max="23" width="10.28125" style="87" customWidth="1"/>
    <col min="24" max="24" width="9.140625" style="87" customWidth="1"/>
    <col min="25" max="16384" width="9.140625" style="87" bestFit="1" customWidth="1"/>
  </cols>
  <sheetData>
    <row r="1" spans="5:23" ht="13.5" customHeight="1">
      <c r="E1" s="192"/>
      <c r="F1" s="192"/>
      <c r="G1" s="192"/>
      <c r="H1" s="192"/>
      <c r="I1" s="88"/>
      <c r="J1" s="88"/>
      <c r="K1" s="88"/>
      <c r="L1" s="88"/>
      <c r="M1" s="88"/>
      <c r="N1" s="88"/>
      <c r="O1" s="88"/>
      <c r="P1" s="88"/>
      <c r="Q1" s="88"/>
      <c r="W1" s="89" t="s">
        <v>295</v>
      </c>
    </row>
    <row r="2" spans="1:23" ht="27.75" customHeight="1">
      <c r="A2" s="76" t="s">
        <v>296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3.5" customHeight="1">
      <c r="A3" s="171" t="str">
        <f>'财务收支预算总表01-1'!A3</f>
        <v>单位名称：大姚县公安局</v>
      </c>
      <c r="B3" s="171"/>
      <c r="C3" s="193"/>
      <c r="D3" s="193"/>
      <c r="E3" s="193"/>
      <c r="F3" s="193"/>
      <c r="G3" s="193"/>
      <c r="H3" s="193"/>
      <c r="I3" s="114"/>
      <c r="J3" s="114"/>
      <c r="K3" s="114"/>
      <c r="L3" s="114"/>
      <c r="M3" s="114"/>
      <c r="N3" s="114"/>
      <c r="O3" s="114"/>
      <c r="P3" s="114"/>
      <c r="Q3" s="114"/>
      <c r="W3" s="167" t="s">
        <v>165</v>
      </c>
    </row>
    <row r="4" spans="1:23" ht="15.75" customHeight="1">
      <c r="A4" s="127" t="s">
        <v>297</v>
      </c>
      <c r="B4" s="127" t="s">
        <v>175</v>
      </c>
      <c r="C4" s="127" t="s">
        <v>176</v>
      </c>
      <c r="D4" s="127" t="s">
        <v>298</v>
      </c>
      <c r="E4" s="127" t="s">
        <v>177</v>
      </c>
      <c r="F4" s="127" t="s">
        <v>178</v>
      </c>
      <c r="G4" s="127" t="s">
        <v>299</v>
      </c>
      <c r="H4" s="127" t="s">
        <v>300</v>
      </c>
      <c r="I4" s="127" t="s">
        <v>53</v>
      </c>
      <c r="J4" s="116" t="s">
        <v>301</v>
      </c>
      <c r="K4" s="116"/>
      <c r="L4" s="116"/>
      <c r="M4" s="116"/>
      <c r="N4" s="116" t="s">
        <v>184</v>
      </c>
      <c r="O4" s="116"/>
      <c r="P4" s="116"/>
      <c r="Q4" s="202" t="s">
        <v>59</v>
      </c>
      <c r="R4" s="116" t="s">
        <v>60</v>
      </c>
      <c r="S4" s="116"/>
      <c r="T4" s="116"/>
      <c r="U4" s="116"/>
      <c r="V4" s="116"/>
      <c r="W4" s="116"/>
    </row>
    <row r="5" spans="1:23" ht="17.25" customHeight="1">
      <c r="A5" s="127"/>
      <c r="B5" s="127"/>
      <c r="C5" s="127"/>
      <c r="D5" s="127"/>
      <c r="E5" s="127"/>
      <c r="F5" s="127"/>
      <c r="G5" s="127"/>
      <c r="H5" s="127"/>
      <c r="I5" s="127"/>
      <c r="J5" s="116" t="s">
        <v>56</v>
      </c>
      <c r="K5" s="116"/>
      <c r="L5" s="202" t="s">
        <v>57</v>
      </c>
      <c r="M5" s="202" t="s">
        <v>58</v>
      </c>
      <c r="N5" s="202" t="s">
        <v>56</v>
      </c>
      <c r="O5" s="202" t="s">
        <v>57</v>
      </c>
      <c r="P5" s="202" t="s">
        <v>58</v>
      </c>
      <c r="Q5" s="202"/>
      <c r="R5" s="202" t="s">
        <v>55</v>
      </c>
      <c r="S5" s="202" t="s">
        <v>61</v>
      </c>
      <c r="T5" s="202" t="s">
        <v>302</v>
      </c>
      <c r="U5" s="202" t="s">
        <v>63</v>
      </c>
      <c r="V5" s="202" t="s">
        <v>64</v>
      </c>
      <c r="W5" s="202" t="s">
        <v>65</v>
      </c>
    </row>
    <row r="6" spans="1:23" ht="27">
      <c r="A6" s="127"/>
      <c r="B6" s="127"/>
      <c r="C6" s="127"/>
      <c r="D6" s="127"/>
      <c r="E6" s="127"/>
      <c r="F6" s="127"/>
      <c r="G6" s="127"/>
      <c r="H6" s="127"/>
      <c r="I6" s="127"/>
      <c r="J6" s="203" t="s">
        <v>55</v>
      </c>
      <c r="K6" s="203" t="s">
        <v>303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</row>
    <row r="7" spans="1:23" ht="15" customHeight="1">
      <c r="A7" s="194">
        <v>1</v>
      </c>
      <c r="B7" s="194">
        <v>2</v>
      </c>
      <c r="C7" s="194">
        <v>3</v>
      </c>
      <c r="D7" s="194">
        <v>4</v>
      </c>
      <c r="E7" s="194">
        <v>5</v>
      </c>
      <c r="F7" s="194">
        <v>6</v>
      </c>
      <c r="G7" s="194">
        <v>7</v>
      </c>
      <c r="H7" s="194">
        <v>8</v>
      </c>
      <c r="I7" s="194">
        <v>9</v>
      </c>
      <c r="J7" s="194">
        <v>10</v>
      </c>
      <c r="K7" s="194">
        <v>11</v>
      </c>
      <c r="L7" s="194">
        <v>12</v>
      </c>
      <c r="M7" s="194">
        <v>13</v>
      </c>
      <c r="N7" s="194">
        <v>14</v>
      </c>
      <c r="O7" s="194">
        <v>15</v>
      </c>
      <c r="P7" s="194">
        <v>16</v>
      </c>
      <c r="Q7" s="194">
        <v>17</v>
      </c>
      <c r="R7" s="194">
        <v>18</v>
      </c>
      <c r="S7" s="194">
        <v>19</v>
      </c>
      <c r="T7" s="194">
        <v>20</v>
      </c>
      <c r="U7" s="194">
        <v>21</v>
      </c>
      <c r="V7" s="194">
        <v>22</v>
      </c>
      <c r="W7" s="194">
        <v>23</v>
      </c>
    </row>
    <row r="8" spans="1:23" ht="18.75" customHeight="1">
      <c r="A8" s="195" t="s">
        <v>304</v>
      </c>
      <c r="B8" s="195" t="s">
        <v>305</v>
      </c>
      <c r="C8" s="81" t="s">
        <v>306</v>
      </c>
      <c r="D8" s="195" t="s">
        <v>67</v>
      </c>
      <c r="E8" s="195" t="s">
        <v>86</v>
      </c>
      <c r="F8" s="195" t="s">
        <v>292</v>
      </c>
      <c r="G8" s="195" t="s">
        <v>276</v>
      </c>
      <c r="H8" s="195" t="s">
        <v>277</v>
      </c>
      <c r="I8" s="204">
        <v>30000</v>
      </c>
      <c r="J8" s="204">
        <v>30000</v>
      </c>
      <c r="K8" s="204">
        <v>30000</v>
      </c>
      <c r="L8" s="205"/>
      <c r="M8" s="205"/>
      <c r="N8" s="205"/>
      <c r="O8" s="205"/>
      <c r="P8" s="205"/>
      <c r="Q8" s="205"/>
      <c r="R8" s="205">
        <f>S8+T8+U8+V8+W8</f>
        <v>0</v>
      </c>
      <c r="S8" s="205"/>
      <c r="T8" s="205"/>
      <c r="U8" s="205"/>
      <c r="V8" s="205"/>
      <c r="W8" s="205"/>
    </row>
    <row r="9" spans="1:23" ht="18.75" customHeight="1">
      <c r="A9" s="195" t="s">
        <v>304</v>
      </c>
      <c r="B9" s="195" t="s">
        <v>305</v>
      </c>
      <c r="C9" s="81" t="s">
        <v>306</v>
      </c>
      <c r="D9" s="195" t="s">
        <v>67</v>
      </c>
      <c r="E9" s="195" t="s">
        <v>86</v>
      </c>
      <c r="F9" s="195" t="s">
        <v>292</v>
      </c>
      <c r="G9" s="195" t="s">
        <v>278</v>
      </c>
      <c r="H9" s="195" t="s">
        <v>279</v>
      </c>
      <c r="I9" s="204">
        <v>3000</v>
      </c>
      <c r="J9" s="204">
        <v>3000</v>
      </c>
      <c r="K9" s="204">
        <v>3000</v>
      </c>
      <c r="L9" s="206"/>
      <c r="M9" s="206"/>
      <c r="N9" s="206"/>
      <c r="O9" s="206"/>
      <c r="P9" s="206"/>
      <c r="Q9" s="206"/>
      <c r="R9" s="205">
        <f aca="true" t="shared" si="0" ref="R9:R38">S9+T9+U9+V9+W9</f>
        <v>0</v>
      </c>
      <c r="S9" s="206"/>
      <c r="T9" s="206"/>
      <c r="U9" s="206"/>
      <c r="V9" s="206"/>
      <c r="W9" s="206"/>
    </row>
    <row r="10" spans="1:23" ht="18.75" customHeight="1">
      <c r="A10" s="195" t="s">
        <v>304</v>
      </c>
      <c r="B10" s="195" t="s">
        <v>305</v>
      </c>
      <c r="C10" s="81" t="s">
        <v>306</v>
      </c>
      <c r="D10" s="195" t="s">
        <v>67</v>
      </c>
      <c r="E10" s="195" t="s">
        <v>86</v>
      </c>
      <c r="F10" s="195" t="s">
        <v>292</v>
      </c>
      <c r="G10" s="195" t="s">
        <v>280</v>
      </c>
      <c r="H10" s="195" t="s">
        <v>281</v>
      </c>
      <c r="I10" s="204">
        <v>97000</v>
      </c>
      <c r="J10" s="204">
        <v>97000</v>
      </c>
      <c r="K10" s="204">
        <v>97000</v>
      </c>
      <c r="L10" s="206"/>
      <c r="M10" s="206"/>
      <c r="N10" s="206"/>
      <c r="O10" s="206"/>
      <c r="P10" s="206"/>
      <c r="Q10" s="206"/>
      <c r="R10" s="205">
        <f t="shared" si="0"/>
        <v>0</v>
      </c>
      <c r="S10" s="206"/>
      <c r="T10" s="206"/>
      <c r="U10" s="206"/>
      <c r="V10" s="206"/>
      <c r="W10" s="206"/>
    </row>
    <row r="11" spans="1:23" ht="18.75" customHeight="1">
      <c r="A11" s="195" t="s">
        <v>304</v>
      </c>
      <c r="B11" s="195" t="s">
        <v>305</v>
      </c>
      <c r="C11" s="81" t="s">
        <v>306</v>
      </c>
      <c r="D11" s="195" t="s">
        <v>67</v>
      </c>
      <c r="E11" s="195" t="s">
        <v>86</v>
      </c>
      <c r="F11" s="195" t="s">
        <v>292</v>
      </c>
      <c r="G11" s="195" t="s">
        <v>270</v>
      </c>
      <c r="H11" s="195" t="s">
        <v>271</v>
      </c>
      <c r="I11" s="204">
        <v>204276</v>
      </c>
      <c r="J11" s="204">
        <v>204276</v>
      </c>
      <c r="K11" s="204">
        <v>204276</v>
      </c>
      <c r="L11" s="206"/>
      <c r="M11" s="206"/>
      <c r="N11" s="206"/>
      <c r="O11" s="206"/>
      <c r="P11" s="206"/>
      <c r="Q11" s="206"/>
      <c r="R11" s="205">
        <f t="shared" si="0"/>
        <v>0</v>
      </c>
      <c r="S11" s="206"/>
      <c r="T11" s="206"/>
      <c r="U11" s="206"/>
      <c r="V11" s="206"/>
      <c r="W11" s="206"/>
    </row>
    <row r="12" spans="1:23" ht="18.75" customHeight="1">
      <c r="A12" s="195" t="s">
        <v>307</v>
      </c>
      <c r="B12" s="195" t="s">
        <v>308</v>
      </c>
      <c r="C12" s="81" t="s">
        <v>309</v>
      </c>
      <c r="D12" s="195" t="s">
        <v>67</v>
      </c>
      <c r="E12" s="195" t="s">
        <v>98</v>
      </c>
      <c r="F12" s="195" t="s">
        <v>310</v>
      </c>
      <c r="G12" s="195" t="s">
        <v>311</v>
      </c>
      <c r="H12" s="195" t="s">
        <v>312</v>
      </c>
      <c r="I12" s="204">
        <v>285516</v>
      </c>
      <c r="J12" s="204">
        <v>285516</v>
      </c>
      <c r="K12" s="204">
        <v>285516</v>
      </c>
      <c r="L12" s="206"/>
      <c r="M12" s="206"/>
      <c r="N12" s="206"/>
      <c r="O12" s="206"/>
      <c r="P12" s="206"/>
      <c r="Q12" s="206"/>
      <c r="R12" s="205">
        <f t="shared" si="0"/>
        <v>0</v>
      </c>
      <c r="S12" s="206"/>
      <c r="T12" s="206"/>
      <c r="U12" s="206"/>
      <c r="V12" s="206"/>
      <c r="W12" s="206"/>
    </row>
    <row r="13" spans="1:23" ht="18.75" customHeight="1">
      <c r="A13" s="195" t="s">
        <v>304</v>
      </c>
      <c r="B13" s="195" t="s">
        <v>313</v>
      </c>
      <c r="C13" s="81" t="s">
        <v>314</v>
      </c>
      <c r="D13" s="195" t="s">
        <v>67</v>
      </c>
      <c r="E13" s="195" t="s">
        <v>86</v>
      </c>
      <c r="F13" s="195" t="s">
        <v>292</v>
      </c>
      <c r="G13" s="195" t="s">
        <v>278</v>
      </c>
      <c r="H13" s="195" t="s">
        <v>279</v>
      </c>
      <c r="I13" s="204">
        <v>8000</v>
      </c>
      <c r="J13" s="204">
        <v>8000</v>
      </c>
      <c r="K13" s="204">
        <v>8000</v>
      </c>
      <c r="L13" s="206"/>
      <c r="M13" s="206"/>
      <c r="N13" s="206"/>
      <c r="O13" s="206"/>
      <c r="P13" s="206"/>
      <c r="Q13" s="206"/>
      <c r="R13" s="205">
        <f t="shared" si="0"/>
        <v>0</v>
      </c>
      <c r="S13" s="206"/>
      <c r="T13" s="206"/>
      <c r="U13" s="206"/>
      <c r="V13" s="206"/>
      <c r="W13" s="206"/>
    </row>
    <row r="14" spans="1:23" ht="18.75" customHeight="1">
      <c r="A14" s="195" t="s">
        <v>304</v>
      </c>
      <c r="B14" s="195" t="s">
        <v>313</v>
      </c>
      <c r="C14" s="81" t="s">
        <v>314</v>
      </c>
      <c r="D14" s="195" t="s">
        <v>67</v>
      </c>
      <c r="E14" s="195" t="s">
        <v>86</v>
      </c>
      <c r="F14" s="195" t="s">
        <v>292</v>
      </c>
      <c r="G14" s="195" t="s">
        <v>280</v>
      </c>
      <c r="H14" s="195" t="s">
        <v>281</v>
      </c>
      <c r="I14" s="204">
        <v>22000</v>
      </c>
      <c r="J14" s="204">
        <v>22000</v>
      </c>
      <c r="K14" s="204">
        <v>22000</v>
      </c>
      <c r="L14" s="206"/>
      <c r="M14" s="206"/>
      <c r="N14" s="206"/>
      <c r="O14" s="206"/>
      <c r="P14" s="206"/>
      <c r="Q14" s="206"/>
      <c r="R14" s="205">
        <f t="shared" si="0"/>
        <v>0</v>
      </c>
      <c r="S14" s="206"/>
      <c r="T14" s="206"/>
      <c r="U14" s="206"/>
      <c r="V14" s="206"/>
      <c r="W14" s="206"/>
    </row>
    <row r="15" spans="1:23" ht="18.75" customHeight="1">
      <c r="A15" s="195" t="s">
        <v>304</v>
      </c>
      <c r="B15" s="195" t="s">
        <v>313</v>
      </c>
      <c r="C15" s="81" t="s">
        <v>314</v>
      </c>
      <c r="D15" s="195" t="s">
        <v>67</v>
      </c>
      <c r="E15" s="195" t="s">
        <v>86</v>
      </c>
      <c r="F15" s="195" t="s">
        <v>292</v>
      </c>
      <c r="G15" s="195" t="s">
        <v>264</v>
      </c>
      <c r="H15" s="195" t="s">
        <v>265</v>
      </c>
      <c r="I15" s="204">
        <v>20000</v>
      </c>
      <c r="J15" s="204">
        <v>20000</v>
      </c>
      <c r="K15" s="204">
        <v>20000</v>
      </c>
      <c r="L15" s="206"/>
      <c r="M15" s="206"/>
      <c r="N15" s="206"/>
      <c r="O15" s="206"/>
      <c r="P15" s="206"/>
      <c r="Q15" s="206"/>
      <c r="R15" s="205">
        <f t="shared" si="0"/>
        <v>0</v>
      </c>
      <c r="S15" s="206"/>
      <c r="T15" s="206"/>
      <c r="U15" s="206"/>
      <c r="V15" s="206"/>
      <c r="W15" s="206"/>
    </row>
    <row r="16" spans="1:23" ht="18.75" customHeight="1">
      <c r="A16" s="196"/>
      <c r="B16" s="196"/>
      <c r="C16" s="197"/>
      <c r="D16" s="197"/>
      <c r="E16" s="197"/>
      <c r="F16" s="197"/>
      <c r="G16" s="197"/>
      <c r="H16" s="197"/>
      <c r="I16" s="207">
        <f>J16+N16+O16+P16+Q16+R16</f>
        <v>0</v>
      </c>
      <c r="J16" s="207"/>
      <c r="K16" s="208"/>
      <c r="L16" s="206"/>
      <c r="M16" s="206"/>
      <c r="N16" s="206"/>
      <c r="O16" s="206"/>
      <c r="P16" s="206"/>
      <c r="Q16" s="206"/>
      <c r="R16" s="205">
        <f t="shared" si="0"/>
        <v>0</v>
      </c>
      <c r="S16" s="206"/>
      <c r="T16" s="206"/>
      <c r="U16" s="206"/>
      <c r="V16" s="206"/>
      <c r="W16" s="206"/>
    </row>
    <row r="17" spans="1:23" ht="18.75" customHeight="1">
      <c r="A17" s="196"/>
      <c r="B17" s="196"/>
      <c r="C17" s="197"/>
      <c r="D17" s="197"/>
      <c r="E17" s="197"/>
      <c r="F17" s="197"/>
      <c r="G17" s="197"/>
      <c r="H17" s="197"/>
      <c r="I17" s="207">
        <f>J17+N17+O17+P17+Q17+R17</f>
        <v>0</v>
      </c>
      <c r="J17" s="207"/>
      <c r="K17" s="208"/>
      <c r="L17" s="206"/>
      <c r="M17" s="206"/>
      <c r="N17" s="206"/>
      <c r="O17" s="206"/>
      <c r="P17" s="206"/>
      <c r="Q17" s="206"/>
      <c r="R17" s="205">
        <f t="shared" si="0"/>
        <v>0</v>
      </c>
      <c r="S17" s="206"/>
      <c r="T17" s="206"/>
      <c r="U17" s="206"/>
      <c r="V17" s="206"/>
      <c r="W17" s="206"/>
    </row>
    <row r="18" spans="1:23" ht="18.75" customHeight="1">
      <c r="A18" s="198" t="s">
        <v>116</v>
      </c>
      <c r="B18" s="199"/>
      <c r="C18" s="200"/>
      <c r="D18" s="200"/>
      <c r="E18" s="200"/>
      <c r="F18" s="200"/>
      <c r="G18" s="200"/>
      <c r="H18" s="201"/>
      <c r="I18" s="209">
        <f aca="true" t="shared" si="1" ref="I18:P18">SUM(I8:I17)</f>
        <v>669792</v>
      </c>
      <c r="J18" s="209">
        <f t="shared" si="1"/>
        <v>669792</v>
      </c>
      <c r="K18" s="209">
        <f t="shared" si="1"/>
        <v>669792</v>
      </c>
      <c r="L18" s="210">
        <f t="shared" si="1"/>
        <v>0</v>
      </c>
      <c r="M18" s="210">
        <f t="shared" si="1"/>
        <v>0</v>
      </c>
      <c r="N18" s="210">
        <f t="shared" si="1"/>
        <v>0</v>
      </c>
      <c r="O18" s="210">
        <f t="shared" si="1"/>
        <v>0</v>
      </c>
      <c r="P18" s="210">
        <f t="shared" si="1"/>
        <v>0</v>
      </c>
      <c r="Q18" s="210"/>
      <c r="R18" s="205">
        <f aca="true" t="shared" si="2" ref="R18:W18">SUM(R8:R17)</f>
        <v>0</v>
      </c>
      <c r="S18" s="210">
        <f t="shared" si="2"/>
        <v>0</v>
      </c>
      <c r="T18" s="210">
        <f t="shared" si="2"/>
        <v>0</v>
      </c>
      <c r="U18" s="210">
        <f t="shared" si="2"/>
        <v>0</v>
      </c>
      <c r="V18" s="210">
        <f t="shared" si="2"/>
        <v>0</v>
      </c>
      <c r="W18" s="210">
        <f t="shared" si="2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8:H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28">
      <selection activeCell="A7" sqref="A7"/>
    </sheetView>
  </sheetViews>
  <sheetFormatPr defaultColWidth="8.8515625" defaultRowHeight="12.75"/>
  <cols>
    <col min="1" max="1" width="34.28125" style="73" customWidth="1"/>
    <col min="2" max="2" width="30.28125" style="73" customWidth="1"/>
    <col min="3" max="5" width="23.57421875" style="73" customWidth="1"/>
    <col min="6" max="6" width="11.28125" style="74" customWidth="1"/>
    <col min="7" max="7" width="25.140625" style="73" customWidth="1"/>
    <col min="8" max="8" width="15.57421875" style="74" customWidth="1"/>
    <col min="9" max="9" width="13.421875" style="74" customWidth="1"/>
    <col min="10" max="10" width="18.8515625" style="73" customWidth="1"/>
    <col min="11" max="16384" width="9.140625" style="74" bestFit="1" customWidth="1"/>
  </cols>
  <sheetData>
    <row r="1" ht="12" customHeight="1">
      <c r="J1" s="86" t="s">
        <v>315</v>
      </c>
    </row>
    <row r="2" spans="1:10" ht="28.5" customHeight="1">
      <c r="A2" s="75" t="s">
        <v>316</v>
      </c>
      <c r="B2" s="76"/>
      <c r="C2" s="76"/>
      <c r="D2" s="76"/>
      <c r="E2" s="77"/>
      <c r="F2" s="78"/>
      <c r="G2" s="77"/>
      <c r="H2" s="78"/>
      <c r="I2" s="78"/>
      <c r="J2" s="77"/>
    </row>
    <row r="3" ht="17.25" customHeight="1">
      <c r="A3" s="79" t="str">
        <f>'财务收支预算总表01-1'!A3</f>
        <v>单位名称：大姚县公安局</v>
      </c>
    </row>
    <row r="4" spans="1:10" ht="44.25" customHeight="1">
      <c r="A4" s="80" t="s">
        <v>317</v>
      </c>
      <c r="B4" s="80" t="s">
        <v>318</v>
      </c>
      <c r="C4" s="80" t="s">
        <v>319</v>
      </c>
      <c r="D4" s="80" t="s">
        <v>320</v>
      </c>
      <c r="E4" s="80" t="s">
        <v>321</v>
      </c>
      <c r="F4" s="21" t="s">
        <v>322</v>
      </c>
      <c r="G4" s="80" t="s">
        <v>323</v>
      </c>
      <c r="H4" s="21" t="s">
        <v>324</v>
      </c>
      <c r="I4" s="21" t="s">
        <v>325</v>
      </c>
      <c r="J4" s="80" t="s">
        <v>326</v>
      </c>
    </row>
    <row r="5" spans="1:10" ht="14.25" customHeight="1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21">
        <v>6</v>
      </c>
      <c r="G5" s="80">
        <v>7</v>
      </c>
      <c r="H5" s="21">
        <v>8</v>
      </c>
      <c r="I5" s="21">
        <v>9</v>
      </c>
      <c r="J5" s="80">
        <v>10</v>
      </c>
    </row>
    <row r="6" spans="1:10" ht="33" customHeight="1">
      <c r="A6" s="183" t="s">
        <v>67</v>
      </c>
      <c r="B6" s="184"/>
      <c r="C6" s="184"/>
      <c r="D6" s="184"/>
      <c r="E6" s="184"/>
      <c r="F6" s="185"/>
      <c r="G6" s="184"/>
      <c r="H6" s="185"/>
      <c r="I6" s="185"/>
      <c r="J6" s="184"/>
    </row>
    <row r="7" spans="1:10" ht="33" customHeight="1">
      <c r="A7" s="146" t="s">
        <v>327</v>
      </c>
      <c r="B7" s="26" t="s">
        <v>328</v>
      </c>
      <c r="C7" s="81"/>
      <c r="D7" s="147"/>
      <c r="E7" s="147"/>
      <c r="F7" s="147"/>
      <c r="G7" s="84"/>
      <c r="H7" s="147"/>
      <c r="I7" s="84"/>
      <c r="J7" s="84"/>
    </row>
    <row r="8" spans="1:10" ht="25.5" customHeight="1">
      <c r="A8" s="147"/>
      <c r="B8" s="84"/>
      <c r="C8" s="146" t="s">
        <v>329</v>
      </c>
      <c r="D8" s="146" t="s">
        <v>330</v>
      </c>
      <c r="E8" s="146" t="s">
        <v>330</v>
      </c>
      <c r="F8" s="84" t="s">
        <v>330</v>
      </c>
      <c r="G8" s="146" t="s">
        <v>330</v>
      </c>
      <c r="H8" s="84" t="s">
        <v>330</v>
      </c>
      <c r="I8" s="84" t="s">
        <v>330</v>
      </c>
      <c r="J8" s="26" t="s">
        <v>330</v>
      </c>
    </row>
    <row r="9" spans="1:10" ht="25.5" customHeight="1">
      <c r="A9" s="186"/>
      <c r="B9" s="187"/>
      <c r="C9" s="146" t="s">
        <v>330</v>
      </c>
      <c r="D9" s="146" t="s">
        <v>331</v>
      </c>
      <c r="E9" s="146" t="s">
        <v>330</v>
      </c>
      <c r="F9" s="84" t="s">
        <v>330</v>
      </c>
      <c r="G9" s="146" t="s">
        <v>330</v>
      </c>
      <c r="H9" s="84" t="s">
        <v>330</v>
      </c>
      <c r="I9" s="84" t="s">
        <v>330</v>
      </c>
      <c r="J9" s="26" t="s">
        <v>330</v>
      </c>
    </row>
    <row r="10" spans="1:10" ht="25.5" customHeight="1">
      <c r="A10" s="186"/>
      <c r="B10" s="187"/>
      <c r="C10" s="146" t="s">
        <v>330</v>
      </c>
      <c r="D10" s="146" t="s">
        <v>330</v>
      </c>
      <c r="E10" s="146" t="s">
        <v>332</v>
      </c>
      <c r="F10" s="84" t="s">
        <v>333</v>
      </c>
      <c r="G10" s="146" t="s">
        <v>206</v>
      </c>
      <c r="H10" s="84" t="s">
        <v>334</v>
      </c>
      <c r="I10" s="84" t="s">
        <v>335</v>
      </c>
      <c r="J10" s="26" t="s">
        <v>336</v>
      </c>
    </row>
    <row r="11" spans="1:10" ht="25.5" customHeight="1">
      <c r="A11" s="186"/>
      <c r="B11" s="187"/>
      <c r="C11" s="146" t="s">
        <v>330</v>
      </c>
      <c r="D11" s="146" t="s">
        <v>337</v>
      </c>
      <c r="E11" s="146" t="s">
        <v>330</v>
      </c>
      <c r="F11" s="84" t="s">
        <v>330</v>
      </c>
      <c r="G11" s="146" t="s">
        <v>330</v>
      </c>
      <c r="H11" s="84" t="s">
        <v>330</v>
      </c>
      <c r="I11" s="84" t="s">
        <v>330</v>
      </c>
      <c r="J11" s="26" t="s">
        <v>330</v>
      </c>
    </row>
    <row r="12" spans="1:10" ht="25.5" customHeight="1">
      <c r="A12" s="186"/>
      <c r="B12" s="187"/>
      <c r="C12" s="146" t="s">
        <v>330</v>
      </c>
      <c r="D12" s="146" t="s">
        <v>330</v>
      </c>
      <c r="E12" s="146" t="s">
        <v>338</v>
      </c>
      <c r="F12" s="84" t="s">
        <v>333</v>
      </c>
      <c r="G12" s="146" t="s">
        <v>338</v>
      </c>
      <c r="H12" s="84" t="s">
        <v>339</v>
      </c>
      <c r="I12" s="84" t="s">
        <v>335</v>
      </c>
      <c r="J12" s="26" t="s">
        <v>340</v>
      </c>
    </row>
    <row r="13" spans="1:10" ht="25.5" customHeight="1">
      <c r="A13" s="186"/>
      <c r="B13" s="187"/>
      <c r="C13" s="146" t="s">
        <v>341</v>
      </c>
      <c r="D13" s="146" t="s">
        <v>330</v>
      </c>
      <c r="E13" s="146" t="s">
        <v>330</v>
      </c>
      <c r="F13" s="84" t="s">
        <v>330</v>
      </c>
      <c r="G13" s="146" t="s">
        <v>330</v>
      </c>
      <c r="H13" s="84" t="s">
        <v>330</v>
      </c>
      <c r="I13" s="84" t="s">
        <v>330</v>
      </c>
      <c r="J13" s="26" t="s">
        <v>330</v>
      </c>
    </row>
    <row r="14" spans="1:10" ht="25.5" customHeight="1">
      <c r="A14" s="186"/>
      <c r="B14" s="187"/>
      <c r="C14" s="146" t="s">
        <v>330</v>
      </c>
      <c r="D14" s="146" t="s">
        <v>342</v>
      </c>
      <c r="E14" s="146" t="s">
        <v>330</v>
      </c>
      <c r="F14" s="84" t="s">
        <v>330</v>
      </c>
      <c r="G14" s="146" t="s">
        <v>330</v>
      </c>
      <c r="H14" s="84" t="s">
        <v>330</v>
      </c>
      <c r="I14" s="84" t="s">
        <v>330</v>
      </c>
      <c r="J14" s="26" t="s">
        <v>330</v>
      </c>
    </row>
    <row r="15" spans="1:10" ht="25.5" customHeight="1">
      <c r="A15" s="186"/>
      <c r="B15" s="187"/>
      <c r="C15" s="146" t="s">
        <v>330</v>
      </c>
      <c r="D15" s="146" t="s">
        <v>330</v>
      </c>
      <c r="E15" s="146" t="s">
        <v>343</v>
      </c>
      <c r="F15" s="84" t="s">
        <v>333</v>
      </c>
      <c r="G15" s="146" t="s">
        <v>344</v>
      </c>
      <c r="H15" s="84" t="s">
        <v>339</v>
      </c>
      <c r="I15" s="84" t="s">
        <v>345</v>
      </c>
      <c r="J15" s="26" t="s">
        <v>346</v>
      </c>
    </row>
    <row r="16" spans="1:10" ht="25.5" customHeight="1">
      <c r="A16" s="186"/>
      <c r="B16" s="187"/>
      <c r="C16" s="146" t="s">
        <v>347</v>
      </c>
      <c r="D16" s="146" t="s">
        <v>330</v>
      </c>
      <c r="E16" s="146" t="s">
        <v>330</v>
      </c>
      <c r="F16" s="84" t="s">
        <v>330</v>
      </c>
      <c r="G16" s="146" t="s">
        <v>330</v>
      </c>
      <c r="H16" s="84" t="s">
        <v>330</v>
      </c>
      <c r="I16" s="84" t="s">
        <v>330</v>
      </c>
      <c r="J16" s="26" t="s">
        <v>330</v>
      </c>
    </row>
    <row r="17" spans="1:10" ht="25.5" customHeight="1">
      <c r="A17" s="186"/>
      <c r="B17" s="187"/>
      <c r="C17" s="146" t="s">
        <v>330</v>
      </c>
      <c r="D17" s="146" t="s">
        <v>348</v>
      </c>
      <c r="E17" s="146" t="s">
        <v>330</v>
      </c>
      <c r="F17" s="84" t="s">
        <v>330</v>
      </c>
      <c r="G17" s="146" t="s">
        <v>330</v>
      </c>
      <c r="H17" s="84" t="s">
        <v>330</v>
      </c>
      <c r="I17" s="84" t="s">
        <v>330</v>
      </c>
      <c r="J17" s="26" t="s">
        <v>330</v>
      </c>
    </row>
    <row r="18" spans="1:10" ht="25.5" customHeight="1">
      <c r="A18" s="186"/>
      <c r="B18" s="187"/>
      <c r="C18" s="146" t="s">
        <v>330</v>
      </c>
      <c r="D18" s="146" t="s">
        <v>330</v>
      </c>
      <c r="E18" s="146" t="s">
        <v>349</v>
      </c>
      <c r="F18" s="84" t="s">
        <v>350</v>
      </c>
      <c r="G18" s="146" t="s">
        <v>351</v>
      </c>
      <c r="H18" s="84" t="s">
        <v>352</v>
      </c>
      <c r="I18" s="84" t="s">
        <v>335</v>
      </c>
      <c r="J18" s="26" t="s">
        <v>353</v>
      </c>
    </row>
    <row r="19" spans="1:10" ht="25.5" customHeight="1">
      <c r="A19" s="186"/>
      <c r="B19" s="187"/>
      <c r="C19" s="146" t="s">
        <v>330</v>
      </c>
      <c r="D19" s="146" t="s">
        <v>330</v>
      </c>
      <c r="E19" s="146" t="s">
        <v>354</v>
      </c>
      <c r="F19" s="84" t="s">
        <v>350</v>
      </c>
      <c r="G19" s="146" t="s">
        <v>351</v>
      </c>
      <c r="H19" s="84" t="s">
        <v>352</v>
      </c>
      <c r="I19" s="84" t="s">
        <v>335</v>
      </c>
      <c r="J19" s="26" t="s">
        <v>355</v>
      </c>
    </row>
    <row r="20" spans="1:10" ht="25.5" customHeight="1">
      <c r="A20" s="146" t="s">
        <v>356</v>
      </c>
      <c r="B20" s="26" t="s">
        <v>357</v>
      </c>
      <c r="C20" s="186"/>
      <c r="D20" s="186"/>
      <c r="E20" s="186"/>
      <c r="F20" s="188"/>
      <c r="G20" s="186"/>
      <c r="H20" s="188"/>
      <c r="I20" s="188"/>
      <c r="J20" s="187"/>
    </row>
    <row r="21" spans="1:10" ht="25.5" customHeight="1">
      <c r="A21" s="186"/>
      <c r="B21" s="187"/>
      <c r="C21" s="146" t="s">
        <v>329</v>
      </c>
      <c r="D21" s="146" t="s">
        <v>330</v>
      </c>
      <c r="E21" s="146" t="s">
        <v>330</v>
      </c>
      <c r="F21" s="84" t="s">
        <v>330</v>
      </c>
      <c r="G21" s="146" t="s">
        <v>330</v>
      </c>
      <c r="H21" s="84" t="s">
        <v>330</v>
      </c>
      <c r="I21" s="84" t="s">
        <v>330</v>
      </c>
      <c r="J21" s="26" t="s">
        <v>330</v>
      </c>
    </row>
    <row r="22" spans="1:10" ht="25.5" customHeight="1">
      <c r="A22" s="186"/>
      <c r="B22" s="187"/>
      <c r="C22" s="146" t="s">
        <v>330</v>
      </c>
      <c r="D22" s="146" t="s">
        <v>331</v>
      </c>
      <c r="E22" s="146" t="s">
        <v>330</v>
      </c>
      <c r="F22" s="84" t="s">
        <v>330</v>
      </c>
      <c r="G22" s="146" t="s">
        <v>330</v>
      </c>
      <c r="H22" s="84" t="s">
        <v>330</v>
      </c>
      <c r="I22" s="84" t="s">
        <v>330</v>
      </c>
      <c r="J22" s="26" t="s">
        <v>330</v>
      </c>
    </row>
    <row r="23" spans="1:10" ht="25.5" customHeight="1">
      <c r="A23" s="186"/>
      <c r="B23" s="187"/>
      <c r="C23" s="146" t="s">
        <v>330</v>
      </c>
      <c r="D23" s="146" t="s">
        <v>330</v>
      </c>
      <c r="E23" s="146" t="s">
        <v>358</v>
      </c>
      <c r="F23" s="84" t="s">
        <v>350</v>
      </c>
      <c r="G23" s="146" t="s">
        <v>359</v>
      </c>
      <c r="H23" s="84" t="s">
        <v>334</v>
      </c>
      <c r="I23" s="84" t="s">
        <v>335</v>
      </c>
      <c r="J23" s="26" t="s">
        <v>360</v>
      </c>
    </row>
    <row r="24" spans="1:10" ht="25.5" customHeight="1">
      <c r="A24" s="186"/>
      <c r="B24" s="187"/>
      <c r="C24" s="146" t="s">
        <v>330</v>
      </c>
      <c r="D24" s="146" t="s">
        <v>330</v>
      </c>
      <c r="E24" s="146" t="s">
        <v>361</v>
      </c>
      <c r="F24" s="84" t="s">
        <v>362</v>
      </c>
      <c r="G24" s="146" t="s">
        <v>156</v>
      </c>
      <c r="H24" s="84" t="s">
        <v>363</v>
      </c>
      <c r="I24" s="84" t="s">
        <v>335</v>
      </c>
      <c r="J24" s="26" t="s">
        <v>364</v>
      </c>
    </row>
    <row r="25" spans="1:10" ht="25.5" customHeight="1">
      <c r="A25" s="186"/>
      <c r="B25" s="187"/>
      <c r="C25" s="146" t="s">
        <v>341</v>
      </c>
      <c r="D25" s="146" t="s">
        <v>330</v>
      </c>
      <c r="E25" s="146" t="s">
        <v>330</v>
      </c>
      <c r="F25" s="84" t="s">
        <v>330</v>
      </c>
      <c r="G25" s="146" t="s">
        <v>330</v>
      </c>
      <c r="H25" s="84" t="s">
        <v>330</v>
      </c>
      <c r="I25" s="84" t="s">
        <v>330</v>
      </c>
      <c r="J25" s="26" t="s">
        <v>330</v>
      </c>
    </row>
    <row r="26" spans="1:10" ht="25.5" customHeight="1">
      <c r="A26" s="186"/>
      <c r="B26" s="187"/>
      <c r="C26" s="146" t="s">
        <v>330</v>
      </c>
      <c r="D26" s="146" t="s">
        <v>342</v>
      </c>
      <c r="E26" s="146" t="s">
        <v>330</v>
      </c>
      <c r="F26" s="84" t="s">
        <v>330</v>
      </c>
      <c r="G26" s="146" t="s">
        <v>330</v>
      </c>
      <c r="H26" s="84" t="s">
        <v>330</v>
      </c>
      <c r="I26" s="84" t="s">
        <v>330</v>
      </c>
      <c r="J26" s="26" t="s">
        <v>330</v>
      </c>
    </row>
    <row r="27" spans="1:10" ht="25.5" customHeight="1">
      <c r="A27" s="186"/>
      <c r="B27" s="187"/>
      <c r="C27" s="146" t="s">
        <v>330</v>
      </c>
      <c r="D27" s="146" t="s">
        <v>330</v>
      </c>
      <c r="E27" s="146" t="s">
        <v>365</v>
      </c>
      <c r="F27" s="84" t="s">
        <v>333</v>
      </c>
      <c r="G27" s="146" t="s">
        <v>366</v>
      </c>
      <c r="H27" s="84" t="s">
        <v>339</v>
      </c>
      <c r="I27" s="84" t="s">
        <v>345</v>
      </c>
      <c r="J27" s="26" t="s">
        <v>367</v>
      </c>
    </row>
    <row r="28" spans="1:10" ht="25.5" customHeight="1">
      <c r="A28" s="186"/>
      <c r="B28" s="187"/>
      <c r="C28" s="146" t="s">
        <v>347</v>
      </c>
      <c r="D28" s="146" t="s">
        <v>330</v>
      </c>
      <c r="E28" s="146" t="s">
        <v>330</v>
      </c>
      <c r="F28" s="84" t="s">
        <v>330</v>
      </c>
      <c r="G28" s="146" t="s">
        <v>330</v>
      </c>
      <c r="H28" s="84" t="s">
        <v>330</v>
      </c>
      <c r="I28" s="84" t="s">
        <v>330</v>
      </c>
      <c r="J28" s="26" t="s">
        <v>330</v>
      </c>
    </row>
    <row r="29" spans="1:10" ht="25.5" customHeight="1">
      <c r="A29" s="186"/>
      <c r="B29" s="187"/>
      <c r="C29" s="146" t="s">
        <v>330</v>
      </c>
      <c r="D29" s="146" t="s">
        <v>348</v>
      </c>
      <c r="E29" s="146" t="s">
        <v>330</v>
      </c>
      <c r="F29" s="84" t="s">
        <v>330</v>
      </c>
      <c r="G29" s="146" t="s">
        <v>330</v>
      </c>
      <c r="H29" s="84" t="s">
        <v>330</v>
      </c>
      <c r="I29" s="84" t="s">
        <v>330</v>
      </c>
      <c r="J29" s="26" t="s">
        <v>330</v>
      </c>
    </row>
    <row r="30" spans="1:10" ht="25.5" customHeight="1">
      <c r="A30" s="186"/>
      <c r="B30" s="187"/>
      <c r="C30" s="146" t="s">
        <v>330</v>
      </c>
      <c r="D30" s="146" t="s">
        <v>330</v>
      </c>
      <c r="E30" s="146" t="s">
        <v>368</v>
      </c>
      <c r="F30" s="84" t="s">
        <v>350</v>
      </c>
      <c r="G30" s="146" t="s">
        <v>351</v>
      </c>
      <c r="H30" s="84" t="s">
        <v>352</v>
      </c>
      <c r="I30" s="84" t="s">
        <v>335</v>
      </c>
      <c r="J30" s="26" t="s">
        <v>369</v>
      </c>
    </row>
    <row r="31" spans="1:10" ht="25.5" customHeight="1">
      <c r="A31" s="186"/>
      <c r="B31" s="187"/>
      <c r="C31" s="146" t="s">
        <v>330</v>
      </c>
      <c r="D31" s="146" t="s">
        <v>330</v>
      </c>
      <c r="E31" s="146" t="s">
        <v>354</v>
      </c>
      <c r="F31" s="84" t="s">
        <v>350</v>
      </c>
      <c r="G31" s="146" t="s">
        <v>351</v>
      </c>
      <c r="H31" s="84" t="s">
        <v>352</v>
      </c>
      <c r="I31" s="84" t="s">
        <v>335</v>
      </c>
      <c r="J31" s="26" t="s">
        <v>370</v>
      </c>
    </row>
    <row r="32" spans="1:10" ht="25.5" customHeight="1">
      <c r="A32" s="146" t="s">
        <v>371</v>
      </c>
      <c r="B32" s="26" t="s">
        <v>372</v>
      </c>
      <c r="C32" s="186"/>
      <c r="D32" s="186"/>
      <c r="E32" s="186"/>
      <c r="F32" s="188"/>
      <c r="G32" s="186"/>
      <c r="H32" s="188"/>
      <c r="I32" s="188"/>
      <c r="J32" s="187"/>
    </row>
    <row r="33" spans="1:10" ht="25.5" customHeight="1">
      <c r="A33" s="186"/>
      <c r="B33" s="187"/>
      <c r="C33" s="146" t="s">
        <v>329</v>
      </c>
      <c r="D33" s="146" t="s">
        <v>330</v>
      </c>
      <c r="E33" s="146" t="s">
        <v>330</v>
      </c>
      <c r="F33" s="84" t="s">
        <v>330</v>
      </c>
      <c r="G33" s="146" t="s">
        <v>330</v>
      </c>
      <c r="H33" s="84" t="s">
        <v>330</v>
      </c>
      <c r="I33" s="84" t="s">
        <v>330</v>
      </c>
      <c r="J33" s="26" t="s">
        <v>330</v>
      </c>
    </row>
    <row r="34" spans="1:10" ht="25.5" customHeight="1">
      <c r="A34" s="186"/>
      <c r="B34" s="187"/>
      <c r="C34" s="146" t="s">
        <v>330</v>
      </c>
      <c r="D34" s="146" t="s">
        <v>331</v>
      </c>
      <c r="E34" s="146" t="s">
        <v>330</v>
      </c>
      <c r="F34" s="84" t="s">
        <v>330</v>
      </c>
      <c r="G34" s="146" t="s">
        <v>330</v>
      </c>
      <c r="H34" s="84" t="s">
        <v>330</v>
      </c>
      <c r="I34" s="84" t="s">
        <v>330</v>
      </c>
      <c r="J34" s="26" t="s">
        <v>330</v>
      </c>
    </row>
    <row r="35" spans="1:10" ht="25.5" customHeight="1">
      <c r="A35" s="186"/>
      <c r="B35" s="187"/>
      <c r="C35" s="146" t="s">
        <v>330</v>
      </c>
      <c r="D35" s="146" t="s">
        <v>330</v>
      </c>
      <c r="E35" s="146" t="s">
        <v>373</v>
      </c>
      <c r="F35" s="84" t="s">
        <v>333</v>
      </c>
      <c r="G35" s="146" t="s">
        <v>374</v>
      </c>
      <c r="H35" s="84" t="s">
        <v>375</v>
      </c>
      <c r="I35" s="84" t="s">
        <v>335</v>
      </c>
      <c r="J35" s="26" t="s">
        <v>376</v>
      </c>
    </row>
    <row r="36" spans="1:10" ht="25.5" customHeight="1">
      <c r="A36" s="186"/>
      <c r="B36" s="187"/>
      <c r="C36" s="146" t="s">
        <v>341</v>
      </c>
      <c r="D36" s="146" t="s">
        <v>330</v>
      </c>
      <c r="E36" s="146" t="s">
        <v>330</v>
      </c>
      <c r="F36" s="84" t="s">
        <v>330</v>
      </c>
      <c r="G36" s="146" t="s">
        <v>330</v>
      </c>
      <c r="H36" s="84" t="s">
        <v>330</v>
      </c>
      <c r="I36" s="84" t="s">
        <v>330</v>
      </c>
      <c r="J36" s="26" t="s">
        <v>330</v>
      </c>
    </row>
    <row r="37" spans="1:10" ht="25.5" customHeight="1">
      <c r="A37" s="186"/>
      <c r="B37" s="187"/>
      <c r="C37" s="146" t="s">
        <v>330</v>
      </c>
      <c r="D37" s="146" t="s">
        <v>342</v>
      </c>
      <c r="E37" s="146" t="s">
        <v>330</v>
      </c>
      <c r="F37" s="84" t="s">
        <v>330</v>
      </c>
      <c r="G37" s="146" t="s">
        <v>330</v>
      </c>
      <c r="H37" s="84" t="s">
        <v>330</v>
      </c>
      <c r="I37" s="84" t="s">
        <v>330</v>
      </c>
      <c r="J37" s="26" t="s">
        <v>330</v>
      </c>
    </row>
    <row r="38" spans="1:10" ht="25.5" customHeight="1">
      <c r="A38" s="186"/>
      <c r="B38" s="187"/>
      <c r="C38" s="146" t="s">
        <v>330</v>
      </c>
      <c r="D38" s="146" t="s">
        <v>330</v>
      </c>
      <c r="E38" s="146" t="s">
        <v>377</v>
      </c>
      <c r="F38" s="84" t="s">
        <v>333</v>
      </c>
      <c r="G38" s="146" t="s">
        <v>366</v>
      </c>
      <c r="H38" s="84" t="s">
        <v>339</v>
      </c>
      <c r="I38" s="84" t="s">
        <v>345</v>
      </c>
      <c r="J38" s="26" t="s">
        <v>367</v>
      </c>
    </row>
    <row r="39" spans="1:10" ht="25.5" customHeight="1">
      <c r="A39" s="186"/>
      <c r="B39" s="187"/>
      <c r="C39" s="146" t="s">
        <v>330</v>
      </c>
      <c r="D39" s="146" t="s">
        <v>330</v>
      </c>
      <c r="E39" s="146" t="s">
        <v>378</v>
      </c>
      <c r="F39" s="84" t="s">
        <v>333</v>
      </c>
      <c r="G39" s="146" t="s">
        <v>379</v>
      </c>
      <c r="H39" s="84" t="s">
        <v>339</v>
      </c>
      <c r="I39" s="84" t="s">
        <v>345</v>
      </c>
      <c r="J39" s="26" t="s">
        <v>380</v>
      </c>
    </row>
    <row r="40" spans="1:10" ht="25.5" customHeight="1">
      <c r="A40" s="186"/>
      <c r="B40" s="187"/>
      <c r="C40" s="146" t="s">
        <v>347</v>
      </c>
      <c r="D40" s="146" t="s">
        <v>330</v>
      </c>
      <c r="E40" s="146" t="s">
        <v>330</v>
      </c>
      <c r="F40" s="84" t="s">
        <v>330</v>
      </c>
      <c r="G40" s="146" t="s">
        <v>330</v>
      </c>
      <c r="H40" s="84" t="s">
        <v>330</v>
      </c>
      <c r="I40" s="84" t="s">
        <v>330</v>
      </c>
      <c r="J40" s="26" t="s">
        <v>330</v>
      </c>
    </row>
    <row r="41" spans="1:10" ht="25.5" customHeight="1">
      <c r="A41" s="186"/>
      <c r="B41" s="187"/>
      <c r="C41" s="146" t="s">
        <v>330</v>
      </c>
      <c r="D41" s="146" t="s">
        <v>348</v>
      </c>
      <c r="E41" s="146" t="s">
        <v>330</v>
      </c>
      <c r="F41" s="84" t="s">
        <v>330</v>
      </c>
      <c r="G41" s="146" t="s">
        <v>330</v>
      </c>
      <c r="H41" s="84" t="s">
        <v>330</v>
      </c>
      <c r="I41" s="84" t="s">
        <v>330</v>
      </c>
      <c r="J41" s="26" t="s">
        <v>330</v>
      </c>
    </row>
    <row r="42" spans="1:10" ht="25.5" customHeight="1">
      <c r="A42" s="186"/>
      <c r="B42" s="187"/>
      <c r="C42" s="146" t="s">
        <v>330</v>
      </c>
      <c r="D42" s="146" t="s">
        <v>330</v>
      </c>
      <c r="E42" s="146" t="s">
        <v>381</v>
      </c>
      <c r="F42" s="84" t="s">
        <v>350</v>
      </c>
      <c r="G42" s="146" t="s">
        <v>351</v>
      </c>
      <c r="H42" s="84" t="s">
        <v>352</v>
      </c>
      <c r="I42" s="84" t="s">
        <v>335</v>
      </c>
      <c r="J42" s="26" t="s">
        <v>382</v>
      </c>
    </row>
    <row r="43" spans="1:10" ht="25.5" customHeight="1">
      <c r="A43" s="186"/>
      <c r="B43" s="187"/>
      <c r="C43" s="146" t="s">
        <v>330</v>
      </c>
      <c r="D43" s="146" t="s">
        <v>330</v>
      </c>
      <c r="E43" s="146" t="s">
        <v>354</v>
      </c>
      <c r="F43" s="84" t="s">
        <v>350</v>
      </c>
      <c r="G43" s="146" t="s">
        <v>351</v>
      </c>
      <c r="H43" s="84" t="s">
        <v>352</v>
      </c>
      <c r="I43" s="84" t="s">
        <v>335</v>
      </c>
      <c r="J43" s="26" t="s">
        <v>355</v>
      </c>
    </row>
    <row r="44" spans="1:10" ht="12">
      <c r="A44" s="189"/>
      <c r="B44" s="190"/>
      <c r="C44" s="190"/>
      <c r="D44" s="190"/>
      <c r="E44" s="190"/>
      <c r="F44" s="191"/>
      <c r="G44" s="190"/>
      <c r="H44" s="191"/>
      <c r="I44" s="191"/>
      <c r="J44" s="190"/>
    </row>
    <row r="45" spans="1:10" ht="12">
      <c r="A45" s="189"/>
      <c r="B45" s="190"/>
      <c r="C45" s="190"/>
      <c r="D45" s="190"/>
      <c r="E45" s="190"/>
      <c r="F45" s="191"/>
      <c r="G45" s="190"/>
      <c r="H45" s="191"/>
      <c r="I45" s="191"/>
      <c r="J45" s="190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收文员</cp:lastModifiedBy>
  <cp:lastPrinted>2021-01-13T07:07:30Z</cp:lastPrinted>
  <dcterms:created xsi:type="dcterms:W3CDTF">2020-01-11T06:24:04Z</dcterms:created>
  <dcterms:modified xsi:type="dcterms:W3CDTF">2024-03-20T00:13:03Z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BDE6ECF3AA04450089FDC37D3C81DCC2_12</vt:lpwstr>
  </property>
</Properties>
</file>