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湾碧乡基本信息表(表１)" sheetId="1" r:id="rId1"/>
    <sheet name="湾碧乡2016年部门收支预算总表(２)" sheetId="2" r:id="rId2"/>
    <sheet name="湾碧乡2016年部门收入预算总表 (２-１)" sheetId="3" r:id="rId3"/>
    <sheet name="湾碧乡2016年部门支出预算总表(2-1)" sheetId="4" r:id="rId4"/>
    <sheet name="湾碧乡2016年财政拨款收支预算总表(3)" sheetId="5" r:id="rId5"/>
    <sheet name="湾碧乡2016年一般公共预算拨款支出表 (3-1)" sheetId="6" r:id="rId6"/>
    <sheet name="湾碧乡2016年一般公共预算基本支出明细表(3-2)" sheetId="7" r:id="rId7"/>
    <sheet name="湾碧乡2016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<sst xmlns="http://schemas.openxmlformats.org/spreadsheetml/2006/main" count="317" uniqueCount="131">
  <si>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</si>
  <si>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</si>
  <si>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</si>
  <si>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</si>
  <si>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</si>
  <si>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</si>
  <si>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</si>
  <si>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</si>
  <si>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</si>
  <si>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</si>
  <si>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</si>
  <si>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</si>
  <si>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</si>
  <si>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</si>
  <si>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</si>
  <si>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</si>
  <si>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</si>
  <si>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</si>
  <si>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</si>
  <si>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</si>
  <si>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</si>
  <si>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</si>
  <si>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</si>
  <si>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</si>
  <si>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</si>
  <si>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</si>
  <si>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</si>
  <si>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</si>
  <si>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</si>
  <si>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</si>
  <si>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</si>
  <si>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</si>
  <si>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</si>
  <si>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</si>
  <si>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</si>
  <si>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</si>
  <si>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</si>
  <si>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</si>
  <si>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</si>
  <si>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</si>
  <si>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</si>
  <si>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</si>
  <si>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</si>
  <si>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</si>
  <si>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</si>
  <si>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</si>
  <si>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</si>
  <si>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</si>
  <si>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</si>
  <si>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</si>
  <si>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</si>
  <si>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</si>
  <si>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</si>
  <si>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r>
      <t>湾碧乡</t>
    </r>
    <r>
      <rPr>
        <sz val="20"/>
        <rFont val="Times New Roman"/>
        <family val="1"/>
      </rPr>
      <t>2016</t>
    </r>
    <r>
      <rPr>
        <sz val="20"/>
        <rFont val="宋体"/>
        <family val="0"/>
      </rPr>
      <t>年基本信息表</t>
    </r>
  </si>
  <si>
    <t>湾碧乡人民政府</t>
  </si>
  <si>
    <t>湾碧乡2016年部门收支预算总表</t>
  </si>
  <si>
    <r>
      <t xml:space="preserve">                                                                     2016</t>
    </r>
    <r>
      <rPr>
        <b/>
        <sz val="20"/>
        <rFont val="宋体"/>
        <family val="0"/>
      </rPr>
      <t>年部门基本支出预算表</t>
    </r>
    <r>
      <rPr>
        <sz val="20"/>
        <rFont val="Arial"/>
        <family val="2"/>
      </rPr>
      <t xml:space="preserve">                                                          </t>
    </r>
    <r>
      <rPr>
        <sz val="9"/>
        <rFont val="宋体"/>
        <family val="0"/>
      </rPr>
      <t>单位：元</t>
    </r>
  </si>
  <si>
    <t>科目
编码</t>
  </si>
  <si>
    <t>单位名称（科目）</t>
  </si>
  <si>
    <t>工资福利支出</t>
  </si>
  <si>
    <t>商品和服务支出</t>
  </si>
  <si>
    <t>对个人和家庭的补助</t>
  </si>
  <si>
    <t xml:space="preserve">
基本工资
</t>
  </si>
  <si>
    <t>津贴补贴</t>
  </si>
  <si>
    <t xml:space="preserve">
奖金
</t>
  </si>
  <si>
    <t xml:space="preserve">
其他工资
福利支出
</t>
  </si>
  <si>
    <t>在职人员
公务费</t>
  </si>
  <si>
    <t xml:space="preserve">
公务用车运行维护费
</t>
  </si>
  <si>
    <t>其他商品和服务支出</t>
  </si>
  <si>
    <t xml:space="preserve">
退休费
</t>
  </si>
  <si>
    <t>生活补助</t>
  </si>
  <si>
    <t xml:space="preserve">人大代表政协委员活动经费
</t>
  </si>
  <si>
    <t xml:space="preserve">乡镇
党建
经费
</t>
  </si>
  <si>
    <t xml:space="preserve">人大主席团
活动经费及
乡镇业务费
</t>
  </si>
  <si>
    <t xml:space="preserve">人  民
武装专
项经费
</t>
  </si>
  <si>
    <t xml:space="preserve">共青团妇联活动经费
</t>
  </si>
  <si>
    <t xml:space="preserve">村组党
建办及
公经费
</t>
  </si>
  <si>
    <t xml:space="preserve">  湾碧乡</t>
  </si>
  <si>
    <t xml:space="preserve">      湾碧乡党委</t>
  </si>
  <si>
    <t>2013101</t>
  </si>
  <si>
    <t xml:space="preserve">        行政运行</t>
  </si>
  <si>
    <t xml:space="preserve">      湾碧乡人大</t>
  </si>
  <si>
    <t>2010101</t>
  </si>
  <si>
    <t>2010108</t>
  </si>
  <si>
    <t xml:space="preserve">        代表工作</t>
  </si>
  <si>
    <t xml:space="preserve">      湾碧乡政府</t>
  </si>
  <si>
    <t>2010301</t>
  </si>
  <si>
    <t>2080501</t>
  </si>
  <si>
    <t xml:space="preserve">        归口管理的行政单位离退休</t>
  </si>
  <si>
    <t xml:space="preserve">      湾碧乡共青团</t>
  </si>
  <si>
    <t>2012901</t>
  </si>
  <si>
    <t xml:space="preserve">      湾碧乡村委会</t>
  </si>
  <si>
    <t>2130705</t>
  </si>
  <si>
    <t xml:space="preserve">        对村民委员会和村党支部的补助</t>
  </si>
  <si>
    <t xml:space="preserve">      湾碧乡民政、残联</t>
  </si>
  <si>
    <t>2080201</t>
  </si>
  <si>
    <t xml:space="preserve">      湾碧乡扶贫</t>
  </si>
  <si>
    <t>2130501</t>
  </si>
  <si>
    <t xml:space="preserve">    湾碧乡统计站</t>
  </si>
  <si>
    <t>2010550</t>
  </si>
  <si>
    <t xml:space="preserve">      事业运行</t>
  </si>
  <si>
    <t xml:space="preserve">      湾碧乡文化站</t>
  </si>
  <si>
    <t>2070109</t>
  </si>
  <si>
    <t xml:space="preserve">        群众文化</t>
  </si>
  <si>
    <t xml:space="preserve">      湾碧乡广播站</t>
  </si>
  <si>
    <t>2070404</t>
  </si>
  <si>
    <t xml:space="preserve">        广播</t>
  </si>
  <si>
    <t xml:space="preserve">    湾碧乡合作医疗管理办</t>
  </si>
  <si>
    <t>2100499</t>
  </si>
  <si>
    <t xml:space="preserve">      其他公共卫生支出</t>
  </si>
  <si>
    <t xml:space="preserve">    湾碧乡农技推广中心</t>
  </si>
  <si>
    <t>2080502</t>
  </si>
  <si>
    <t xml:space="preserve">      事业单位离退休</t>
  </si>
  <si>
    <t>2130104</t>
  </si>
  <si>
    <t xml:space="preserve">    湾碧乡畜牧兽医站</t>
  </si>
  <si>
    <t xml:space="preserve">    湾碧乡水管站</t>
  </si>
  <si>
    <t>2130306</t>
  </si>
  <si>
    <t xml:space="preserve">      水利工程运行与维护</t>
  </si>
  <si>
    <t xml:space="preserve">    湾碧乡林业站</t>
  </si>
  <si>
    <t>2130204</t>
  </si>
  <si>
    <t xml:space="preserve">      林业事业机构</t>
  </si>
  <si>
    <t xml:space="preserve">    湾碧乡财政所</t>
  </si>
  <si>
    <t>2010601</t>
  </si>
  <si>
    <t xml:space="preserve">      行政运行</t>
  </si>
  <si>
    <t xml:space="preserve">    湾碧乡城镇规划所</t>
  </si>
  <si>
    <t>2120101</t>
  </si>
  <si>
    <t>湾碧乡2016年部门收入预算总表</t>
  </si>
  <si>
    <t>湾碧乡2016年部门支出预算总表</t>
  </si>
  <si>
    <t>湾碧乡2016年财政拨款收支预算总表</t>
  </si>
  <si>
    <t>湾碧乡2016年一般公共预算拨款支出表</t>
  </si>
  <si>
    <t>湾碧乡2016年政府性基金预算支出表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</si>
</sst>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_);[Red]\(#,##0\)"/>
  </numFmts>
  <fonts count="19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  <font>
      <b/>
      <sz val="20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10"/>
      <name val="黑体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16" applyAlignment="1">
      <alignment vertical="center" wrapText="1"/>
      <protection/>
    </xf>
    <xf numFmtId="0" fontId="0" fillId="0" borderId="0" xfId="16" applyAlignment="1">
      <alignment vertical="center"/>
      <protection/>
    </xf>
    <xf numFmtId="0" fontId="2" fillId="0" borderId="0" xfId="16" applyFont="1" applyAlignment="1">
      <alignment vertical="center"/>
      <protection/>
    </xf>
    <xf numFmtId="0" fontId="2" fillId="0" borderId="0" xfId="16" applyFont="1" applyAlignment="1">
      <alignment horizontal="righ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vertical="center"/>
      <protection/>
    </xf>
    <xf numFmtId="0" fontId="2" fillId="0" borderId="1" xfId="16" applyFont="1" applyBorder="1" applyAlignment="1">
      <alignment horizontal="right" vertical="center"/>
      <protection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  <protection/>
    </xf>
    <xf numFmtId="0" fontId="3" fillId="0" borderId="1" xfId="0" applyFont="1" applyFill="1" applyBorder="1" applyAlignment="1">
      <alignment horizontal="left" vertical="center" wrapText="1" indent="1"/>
    </xf>
    <xf numFmtId="176" fontId="4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2" fillId="0" borderId="1" xfId="16" applyFont="1" applyBorder="1" applyAlignment="1">
      <alignment horizontal="left" vertical="center" indent="2"/>
      <protection/>
    </xf>
    <xf numFmtId="0" fontId="2" fillId="0" borderId="1" xfId="17" applyFont="1" applyFill="1" applyBorder="1" applyAlignment="1">
      <alignment vertical="center"/>
      <protection/>
    </xf>
    <xf numFmtId="177" fontId="2" fillId="0" borderId="1" xfId="17" applyNumberFormat="1" applyFont="1" applyFill="1" applyBorder="1" applyAlignment="1" applyProtection="1">
      <alignment vertical="center"/>
      <protection locked="0"/>
    </xf>
    <xf numFmtId="0" fontId="2" fillId="0" borderId="1" xfId="17" applyFont="1" applyBorder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vertical="center"/>
      <protection/>
    </xf>
    <xf numFmtId="3" fontId="2" fillId="0" borderId="1" xfId="17" applyNumberFormat="1" applyFont="1" applyFill="1" applyBorder="1" applyAlignment="1" applyProtection="1">
      <alignment horizontal="left" vertical="center"/>
      <protection/>
    </xf>
    <xf numFmtId="0" fontId="5" fillId="0" borderId="2" xfId="16" applyFont="1" applyBorder="1" applyAlignment="1">
      <alignment horizontal="center" vertical="center"/>
      <protection/>
    </xf>
    <xf numFmtId="176" fontId="5" fillId="0" borderId="2" xfId="16" applyNumberFormat="1" applyFont="1" applyBorder="1" applyAlignment="1">
      <alignment horizontal="center" vertical="center"/>
      <protection/>
    </xf>
    <xf numFmtId="176" fontId="6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right" vertical="center"/>
      <protection/>
    </xf>
    <xf numFmtId="0" fontId="2" fillId="0" borderId="3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1" xfId="16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 quotePrefix="1">
      <alignment vertical="center"/>
      <protection/>
    </xf>
    <xf numFmtId="178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1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178" fontId="14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78" fontId="14" fillId="0" borderId="5" xfId="0" applyNumberFormat="1" applyFont="1" applyFill="1" applyBorder="1" applyAlignment="1" applyProtection="1">
      <alignment horizontal="left" vertical="center" shrinkToFit="1" readingOrder="1"/>
      <protection locked="0"/>
    </xf>
    <xf numFmtId="178" fontId="14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8" fontId="14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78" fontId="14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7" applyFont="1" applyFill="1" applyBorder="1" applyAlignment="1">
      <alignment horizontal="center" vertical="center"/>
      <protection/>
    </xf>
    <xf numFmtId="177" fontId="16" fillId="0" borderId="1" xfId="17" applyNumberFormat="1" applyFont="1" applyFill="1" applyBorder="1" applyAlignment="1" applyProtection="1">
      <alignment horizontal="center" vertical="center"/>
      <protection locked="0"/>
    </xf>
    <xf numFmtId="0" fontId="16" fillId="0" borderId="1" xfId="17" applyFont="1" applyBorder="1" applyAlignment="1">
      <alignment horizontal="center" vertical="center"/>
      <protection/>
    </xf>
    <xf numFmtId="176" fontId="16" fillId="0" borderId="1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2" xfId="16" applyFont="1" applyBorder="1" applyAlignment="1">
      <alignment horizontal="center" vertical="center"/>
      <protection/>
    </xf>
    <xf numFmtId="176" fontId="16" fillId="0" borderId="1" xfId="16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17" applyFont="1" applyFill="1" applyAlignment="1">
      <alignment horizontal="center" vertical="center"/>
      <protection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7" xfId="16" applyFont="1" applyBorder="1" applyAlignment="1">
      <alignment horizontal="center" vertical="center"/>
      <protection/>
    </xf>
    <xf numFmtId="0" fontId="2" fillId="0" borderId="8" xfId="16" applyFont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11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178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8" fontId="15" fillId="0" borderId="1" xfId="0" applyNumberFormat="1" applyFont="1" applyFill="1" applyBorder="1" applyAlignment="1" applyProtection="1">
      <alignment vertical="top" wrapText="1"/>
      <protection locked="0"/>
    </xf>
    <xf numFmtId="178" fontId="15" fillId="0" borderId="1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178" fontId="15" fillId="0" borderId="1" xfId="0" applyNumberFormat="1" applyFont="1" applyFill="1" applyBorder="1" applyAlignment="1" applyProtection="1">
      <alignment vertical="top" shrinkToFit="1" readingOrder="1"/>
      <protection locked="0"/>
    </xf>
    <xf numFmtId="178" fontId="14" fillId="0" borderId="1" xfId="0" applyNumberFormat="1" applyFont="1" applyFill="1" applyBorder="1" applyAlignment="1" applyProtection="1">
      <alignment horizontal="center" vertical="center" readingOrder="1"/>
      <protection locked="0"/>
    </xf>
    <xf numFmtId="178" fontId="15" fillId="0" borderId="1" xfId="0" applyNumberFormat="1" applyFont="1" applyFill="1" applyBorder="1" applyAlignment="1" applyProtection="1">
      <alignment vertical="top"/>
      <protection locked="0"/>
    </xf>
    <xf numFmtId="0" fontId="0" fillId="0" borderId="12" xfId="16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常规_04-分类改革-预算表" xfId="16"/>
    <cellStyle name="常规_参考规程附表1-7(大财预(2013)266号附表1)" xfId="17"/>
    <cellStyle name="常规_录入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4.25">
      <c r="A2" s="57" t="s">
        <v>0</v>
      </c>
      <c r="B2" s="57" t="s">
        <v>1</v>
      </c>
      <c r="C2" s="57"/>
      <c r="D2" s="57"/>
      <c r="E2" s="57"/>
      <c r="F2" s="57"/>
      <c r="G2" s="57"/>
      <c r="H2" s="57"/>
      <c r="I2" s="57"/>
      <c r="J2" s="57" t="s">
        <v>2</v>
      </c>
    </row>
    <row r="3" spans="1:10" ht="14.25">
      <c r="A3" s="57"/>
      <c r="B3" s="30" t="s">
        <v>1</v>
      </c>
      <c r="C3" s="58" t="s">
        <v>3</v>
      </c>
      <c r="D3" s="58"/>
      <c r="E3" s="58"/>
      <c r="F3" s="58"/>
      <c r="G3" s="58" t="s">
        <v>4</v>
      </c>
      <c r="H3" s="58"/>
      <c r="I3" s="58"/>
      <c r="J3" s="57"/>
    </row>
    <row r="4" spans="1:10" ht="18" customHeight="1">
      <c r="A4" s="57"/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 t="s">
        <v>6</v>
      </c>
      <c r="H4" s="30" t="s">
        <v>10</v>
      </c>
      <c r="I4" s="30" t="s">
        <v>11</v>
      </c>
      <c r="J4" s="57"/>
    </row>
    <row r="5" spans="1:10" s="29" customFormat="1" ht="14.25">
      <c r="A5" s="31">
        <v>1</v>
      </c>
      <c r="B5" s="32" t="s">
        <v>12</v>
      </c>
      <c r="C5" s="32" t="s">
        <v>13</v>
      </c>
      <c r="D5" s="32">
        <v>4</v>
      </c>
      <c r="E5" s="32">
        <v>5</v>
      </c>
      <c r="F5" s="32">
        <v>6</v>
      </c>
      <c r="G5" s="32" t="s">
        <v>14</v>
      </c>
      <c r="H5" s="32">
        <v>8</v>
      </c>
      <c r="I5" s="32">
        <v>9</v>
      </c>
      <c r="J5" s="32">
        <v>10</v>
      </c>
    </row>
    <row r="6" spans="1:10" ht="21.75" customHeight="1">
      <c r="A6" s="30" t="s">
        <v>54</v>
      </c>
      <c r="B6" s="31">
        <f>C6+G6</f>
        <v>73</v>
      </c>
      <c r="C6" s="31">
        <f>D6+E6+F6</f>
        <v>54</v>
      </c>
      <c r="D6" s="31">
        <v>25</v>
      </c>
      <c r="E6" s="31">
        <v>25</v>
      </c>
      <c r="F6" s="31">
        <v>4</v>
      </c>
      <c r="G6" s="31">
        <f>H6+I6</f>
        <v>19</v>
      </c>
      <c r="H6" s="31"/>
      <c r="I6" s="31">
        <v>19</v>
      </c>
      <c r="J6" s="31">
        <v>3</v>
      </c>
    </row>
    <row r="7" spans="1:10" ht="14.25">
      <c r="A7" s="33"/>
      <c r="B7" s="33"/>
      <c r="C7" s="33"/>
      <c r="D7" s="33"/>
      <c r="E7" s="33"/>
      <c r="F7" s="33"/>
      <c r="G7" s="33"/>
      <c r="H7" s="33"/>
      <c r="I7" s="33"/>
      <c r="J7" s="33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5" sqref="B5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9" t="s">
        <v>55</v>
      </c>
      <c r="B1" s="59"/>
      <c r="C1" s="59"/>
      <c r="D1" s="59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60" t="s">
        <v>16</v>
      </c>
      <c r="B3" s="61"/>
      <c r="C3" s="60" t="s">
        <v>17</v>
      </c>
      <c r="D3" s="61"/>
    </row>
    <row r="4" spans="1:4" ht="21" customHeight="1">
      <c r="A4" s="34" t="s">
        <v>18</v>
      </c>
      <c r="B4" s="34" t="s">
        <v>19</v>
      </c>
      <c r="C4" s="34" t="s">
        <v>18</v>
      </c>
      <c r="D4" s="34" t="s">
        <v>19</v>
      </c>
    </row>
    <row r="5" spans="1:4" ht="21" customHeight="1">
      <c r="A5" s="6" t="s">
        <v>20</v>
      </c>
      <c r="B5" s="40">
        <v>6814428</v>
      </c>
      <c r="C5" s="9" t="s">
        <v>21</v>
      </c>
      <c r="D5" s="40">
        <v>6814428</v>
      </c>
    </row>
    <row r="6" spans="1:4" ht="21" customHeight="1">
      <c r="A6" s="6" t="s">
        <v>22</v>
      </c>
      <c r="B6" s="40">
        <v>6814428</v>
      </c>
      <c r="C6" s="11" t="s">
        <v>23</v>
      </c>
      <c r="D6" s="40">
        <v>6814428</v>
      </c>
    </row>
    <row r="7" spans="1:4" ht="21" customHeight="1">
      <c r="A7" s="6" t="s">
        <v>24</v>
      </c>
      <c r="B7" s="7"/>
      <c r="C7" s="11" t="s">
        <v>25</v>
      </c>
      <c r="D7" s="10"/>
    </row>
    <row r="8" spans="1:4" ht="21" customHeight="1">
      <c r="A8" s="35" t="s">
        <v>26</v>
      </c>
      <c r="B8" s="7"/>
      <c r="C8" s="9" t="s">
        <v>27</v>
      </c>
      <c r="D8" s="12"/>
    </row>
    <row r="9" spans="1:4" ht="21" customHeight="1">
      <c r="A9" s="35" t="s">
        <v>28</v>
      </c>
      <c r="B9" s="7"/>
      <c r="C9" s="11" t="s">
        <v>23</v>
      </c>
      <c r="D9" s="7"/>
    </row>
    <row r="10" spans="1:4" ht="21" customHeight="1">
      <c r="A10" s="35" t="s">
        <v>29</v>
      </c>
      <c r="B10" s="7"/>
      <c r="C10" s="11" t="s">
        <v>25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30</v>
      </c>
      <c r="B30" s="24">
        <f>B5+B8+B9+B10</f>
        <v>6814428</v>
      </c>
      <c r="C30" s="20" t="s">
        <v>31</v>
      </c>
      <c r="D30" s="22">
        <f>D5+D8</f>
        <v>6814428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Zeros="0" workbookViewId="0" topLeftCell="A1">
      <selection activeCell="E17" sqref="E17"/>
    </sheetView>
  </sheetViews>
  <sheetFormatPr defaultColWidth="9.00390625" defaultRowHeight="14.25"/>
  <cols>
    <col min="1" max="1" width="8.625" style="2" customWidth="1"/>
    <col min="2" max="2" width="17.50390625" style="2" customWidth="1"/>
    <col min="3" max="3" width="14.00390625" style="2" customWidth="1"/>
    <col min="4" max="4" width="11.37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59" t="s">
        <v>126</v>
      </c>
      <c r="B1" s="59"/>
      <c r="C1" s="59"/>
      <c r="D1" s="59"/>
      <c r="E1" s="59"/>
      <c r="F1" s="59"/>
      <c r="G1" s="59"/>
      <c r="H1" s="59"/>
    </row>
    <row r="2" spans="1:8" ht="21.75" customHeight="1">
      <c r="A2" s="3"/>
      <c r="B2" s="3"/>
      <c r="C2" s="3"/>
      <c r="D2" s="3"/>
      <c r="E2" s="3"/>
      <c r="F2" s="3"/>
      <c r="G2" s="3"/>
      <c r="H2" s="4" t="s">
        <v>15</v>
      </c>
    </row>
    <row r="3" spans="1:8" s="1" customFormat="1" ht="21" customHeight="1">
      <c r="A3" s="62" t="s">
        <v>32</v>
      </c>
      <c r="B3" s="62"/>
      <c r="C3" s="65" t="s">
        <v>33</v>
      </c>
      <c r="D3" s="65" t="s">
        <v>34</v>
      </c>
      <c r="E3" s="65" t="s">
        <v>35</v>
      </c>
      <c r="F3" s="65" t="s">
        <v>36</v>
      </c>
      <c r="G3" s="65" t="s">
        <v>37</v>
      </c>
      <c r="H3" s="65" t="s">
        <v>38</v>
      </c>
    </row>
    <row r="4" spans="1:8" s="1" customFormat="1" ht="21" customHeight="1">
      <c r="A4" s="5" t="s">
        <v>39</v>
      </c>
      <c r="B4" s="5" t="s">
        <v>40</v>
      </c>
      <c r="C4" s="66"/>
      <c r="D4" s="66"/>
      <c r="E4" s="66"/>
      <c r="F4" s="66"/>
      <c r="G4" s="66"/>
      <c r="H4" s="66"/>
    </row>
    <row r="5" spans="1:8" ht="24" customHeight="1">
      <c r="A5" s="38" t="s">
        <v>79</v>
      </c>
      <c r="B5" s="39" t="s">
        <v>80</v>
      </c>
      <c r="C5" s="43">
        <f>D5+E5+F5+G5+H5</f>
        <v>328862</v>
      </c>
      <c r="D5" s="44">
        <v>328862</v>
      </c>
      <c r="E5" s="9"/>
      <c r="F5" s="9"/>
      <c r="G5" s="9"/>
      <c r="H5" s="10"/>
    </row>
    <row r="6" spans="1:8" ht="24" customHeight="1">
      <c r="A6" s="38" t="s">
        <v>82</v>
      </c>
      <c r="B6" s="39" t="s">
        <v>80</v>
      </c>
      <c r="C6" s="43">
        <f aca="true" t="shared" si="0" ref="C6:C25">D6+E6+F6+G6+H6</f>
        <v>169456</v>
      </c>
      <c r="D6" s="45">
        <v>169456</v>
      </c>
      <c r="E6" s="11"/>
      <c r="F6" s="11"/>
      <c r="G6" s="11"/>
      <c r="H6" s="10"/>
    </row>
    <row r="7" spans="1:8" ht="24" customHeight="1">
      <c r="A7" s="38" t="s">
        <v>83</v>
      </c>
      <c r="B7" s="39" t="s">
        <v>84</v>
      </c>
      <c r="C7" s="43">
        <f t="shared" si="0"/>
        <v>26500</v>
      </c>
      <c r="D7" s="45">
        <v>26500</v>
      </c>
      <c r="E7" s="11"/>
      <c r="F7" s="11"/>
      <c r="G7" s="11"/>
      <c r="H7" s="10"/>
    </row>
    <row r="8" spans="1:8" ht="24" customHeight="1">
      <c r="A8" s="38" t="s">
        <v>86</v>
      </c>
      <c r="B8" s="39" t="s">
        <v>80</v>
      </c>
      <c r="C8" s="43">
        <f t="shared" si="0"/>
        <v>1537030</v>
      </c>
      <c r="D8" s="45">
        <v>1537030</v>
      </c>
      <c r="E8" s="11"/>
      <c r="F8" s="11"/>
      <c r="G8" s="11"/>
      <c r="H8" s="12"/>
    </row>
    <row r="9" spans="1:8" ht="24" customHeight="1">
      <c r="A9" s="38" t="s">
        <v>87</v>
      </c>
      <c r="B9" s="39" t="s">
        <v>88</v>
      </c>
      <c r="C9" s="43">
        <f t="shared" si="0"/>
        <v>894768</v>
      </c>
      <c r="D9" s="44">
        <v>894768</v>
      </c>
      <c r="E9" s="9"/>
      <c r="F9" s="9"/>
      <c r="G9" s="9"/>
      <c r="H9" s="7"/>
    </row>
    <row r="10" spans="1:8" ht="24" customHeight="1">
      <c r="A10" s="38" t="s">
        <v>90</v>
      </c>
      <c r="B10" s="39" t="s">
        <v>80</v>
      </c>
      <c r="C10" s="43">
        <f t="shared" si="0"/>
        <v>5000</v>
      </c>
      <c r="D10" s="46">
        <v>5000</v>
      </c>
      <c r="E10" s="13"/>
      <c r="F10" s="13"/>
      <c r="G10" s="13"/>
      <c r="H10" s="7"/>
    </row>
    <row r="11" spans="1:8" ht="24" customHeight="1">
      <c r="A11" s="38" t="s">
        <v>92</v>
      </c>
      <c r="B11" s="39" t="s">
        <v>93</v>
      </c>
      <c r="C11" s="43">
        <f t="shared" si="0"/>
        <v>1535074</v>
      </c>
      <c r="D11" s="46">
        <v>1535074</v>
      </c>
      <c r="E11" s="13"/>
      <c r="F11" s="13"/>
      <c r="G11" s="13"/>
      <c r="H11" s="7"/>
    </row>
    <row r="12" spans="1:8" ht="24" customHeight="1">
      <c r="A12" s="38" t="s">
        <v>95</v>
      </c>
      <c r="B12" s="39" t="s">
        <v>80</v>
      </c>
      <c r="C12" s="43">
        <f t="shared" si="0"/>
        <v>215899</v>
      </c>
      <c r="D12" s="47">
        <v>215899</v>
      </c>
      <c r="E12" s="11"/>
      <c r="F12" s="11"/>
      <c r="G12" s="11"/>
      <c r="H12" s="7"/>
    </row>
    <row r="13" spans="1:8" ht="24" customHeight="1">
      <c r="A13" s="38" t="s">
        <v>97</v>
      </c>
      <c r="B13" s="39" t="s">
        <v>80</v>
      </c>
      <c r="C13" s="43">
        <f t="shared" si="0"/>
        <v>68014</v>
      </c>
      <c r="D13" s="48">
        <v>68014</v>
      </c>
      <c r="E13" s="15"/>
      <c r="F13" s="15"/>
      <c r="G13" s="15"/>
      <c r="H13" s="7"/>
    </row>
    <row r="14" spans="1:8" ht="24" customHeight="1">
      <c r="A14" s="38" t="s">
        <v>99</v>
      </c>
      <c r="B14" s="39" t="s">
        <v>100</v>
      </c>
      <c r="C14" s="43">
        <f t="shared" si="0"/>
        <v>82793</v>
      </c>
      <c r="D14" s="49">
        <v>82793</v>
      </c>
      <c r="E14" s="16"/>
      <c r="F14" s="16"/>
      <c r="G14" s="16"/>
      <c r="H14" s="7"/>
    </row>
    <row r="15" spans="1:8" ht="24" customHeight="1">
      <c r="A15" s="38" t="s">
        <v>102</v>
      </c>
      <c r="B15" s="39" t="s">
        <v>103</v>
      </c>
      <c r="C15" s="43">
        <f t="shared" si="0"/>
        <v>79422</v>
      </c>
      <c r="D15" s="49">
        <v>79422</v>
      </c>
      <c r="E15" s="16"/>
      <c r="F15" s="16"/>
      <c r="G15" s="16"/>
      <c r="H15" s="7"/>
    </row>
    <row r="16" spans="1:8" ht="24" customHeight="1">
      <c r="A16" s="38" t="s">
        <v>105</v>
      </c>
      <c r="B16" s="39" t="s">
        <v>106</v>
      </c>
      <c r="C16" s="43">
        <f t="shared" si="0"/>
        <v>73208</v>
      </c>
      <c r="D16" s="50">
        <v>73208</v>
      </c>
      <c r="E16" s="17"/>
      <c r="F16" s="17"/>
      <c r="G16" s="17"/>
      <c r="H16" s="7"/>
    </row>
    <row r="17" spans="1:8" ht="24" customHeight="1">
      <c r="A17" s="38" t="s">
        <v>108</v>
      </c>
      <c r="B17" s="39" t="s">
        <v>109</v>
      </c>
      <c r="C17" s="43">
        <f t="shared" si="0"/>
        <v>215374</v>
      </c>
      <c r="D17" s="50">
        <v>215374</v>
      </c>
      <c r="E17" s="17"/>
      <c r="F17" s="17"/>
      <c r="G17" s="17"/>
      <c r="H17" s="7"/>
    </row>
    <row r="18" spans="1:8" ht="24" customHeight="1">
      <c r="A18" s="38" t="s">
        <v>111</v>
      </c>
      <c r="B18" s="39" t="s">
        <v>112</v>
      </c>
      <c r="C18" s="43">
        <f t="shared" si="0"/>
        <v>55524</v>
      </c>
      <c r="D18" s="49">
        <v>55524</v>
      </c>
      <c r="E18" s="16"/>
      <c r="F18" s="16"/>
      <c r="G18" s="16"/>
      <c r="H18" s="6"/>
    </row>
    <row r="19" spans="1:8" ht="24" customHeight="1">
      <c r="A19" s="38" t="s">
        <v>113</v>
      </c>
      <c r="B19" s="39" t="s">
        <v>100</v>
      </c>
      <c r="C19" s="43">
        <f t="shared" si="0"/>
        <v>425959</v>
      </c>
      <c r="D19" s="49">
        <v>425959</v>
      </c>
      <c r="E19" s="16"/>
      <c r="F19" s="16"/>
      <c r="G19" s="16"/>
      <c r="H19" s="6"/>
    </row>
    <row r="20" spans="1:8" ht="24" customHeight="1">
      <c r="A20" s="38" t="s">
        <v>113</v>
      </c>
      <c r="B20" s="39" t="s">
        <v>100</v>
      </c>
      <c r="C20" s="43">
        <f t="shared" si="0"/>
        <v>141319</v>
      </c>
      <c r="D20" s="50">
        <v>141319</v>
      </c>
      <c r="E20" s="17"/>
      <c r="F20" s="17"/>
      <c r="G20" s="17"/>
      <c r="H20" s="6"/>
    </row>
    <row r="21" spans="1:8" ht="24" customHeight="1">
      <c r="A21" s="38" t="s">
        <v>116</v>
      </c>
      <c r="B21" s="39" t="s">
        <v>117</v>
      </c>
      <c r="C21" s="43">
        <f t="shared" si="0"/>
        <v>285750</v>
      </c>
      <c r="D21" s="49">
        <v>285750</v>
      </c>
      <c r="E21" s="16"/>
      <c r="F21" s="16"/>
      <c r="G21" s="16"/>
      <c r="H21" s="6"/>
    </row>
    <row r="22" spans="1:8" ht="24" customHeight="1">
      <c r="A22" s="38" t="s">
        <v>111</v>
      </c>
      <c r="B22" s="39" t="s">
        <v>112</v>
      </c>
      <c r="C22" s="43">
        <f t="shared" si="0"/>
        <v>100764</v>
      </c>
      <c r="D22" s="49">
        <v>100764</v>
      </c>
      <c r="E22" s="16"/>
      <c r="F22" s="16"/>
      <c r="G22" s="16"/>
      <c r="H22" s="6"/>
    </row>
    <row r="23" spans="1:8" ht="24" customHeight="1">
      <c r="A23" s="38" t="s">
        <v>119</v>
      </c>
      <c r="B23" s="39" t="s">
        <v>120</v>
      </c>
      <c r="C23" s="43">
        <f t="shared" si="0"/>
        <v>368194</v>
      </c>
      <c r="D23" s="49">
        <v>368194</v>
      </c>
      <c r="E23" s="16"/>
      <c r="F23" s="16"/>
      <c r="G23" s="16"/>
      <c r="H23" s="6"/>
    </row>
    <row r="24" spans="1:8" ht="24" customHeight="1">
      <c r="A24" s="38" t="s">
        <v>122</v>
      </c>
      <c r="B24" s="39" t="s">
        <v>123</v>
      </c>
      <c r="C24" s="49">
        <v>137900</v>
      </c>
      <c r="D24" s="49">
        <v>137900</v>
      </c>
      <c r="E24" s="16"/>
      <c r="F24" s="16"/>
      <c r="G24" s="16"/>
      <c r="H24" s="6"/>
    </row>
    <row r="25" spans="1:8" ht="24" customHeight="1">
      <c r="A25" s="38" t="s">
        <v>125</v>
      </c>
      <c r="B25" s="39" t="s">
        <v>123</v>
      </c>
      <c r="C25" s="43">
        <f t="shared" si="0"/>
        <v>67618</v>
      </c>
      <c r="D25" s="47">
        <v>67618</v>
      </c>
      <c r="E25" s="18"/>
      <c r="F25" s="18"/>
      <c r="G25" s="18"/>
      <c r="H25" s="6"/>
    </row>
    <row r="26" spans="1:8" ht="21" customHeight="1">
      <c r="A26" s="63" t="s">
        <v>41</v>
      </c>
      <c r="B26" s="64"/>
      <c r="C26" s="21">
        <f>SUM(C5:C25)</f>
        <v>6814428</v>
      </c>
      <c r="D26" s="20"/>
      <c r="E26" s="20"/>
      <c r="F26" s="20"/>
      <c r="G26" s="20"/>
      <c r="H26" s="22"/>
    </row>
    <row r="27" ht="19.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19.5" customHeight="1"/>
    <row r="263" ht="19.5" customHeight="1"/>
    <row r="264" ht="19.5" customHeight="1"/>
    <row r="265" ht="19.5" customHeight="1"/>
  </sheetData>
  <sheetProtection/>
  <mergeCells count="9">
    <mergeCell ref="A1:H1"/>
    <mergeCell ref="A3:B3"/>
    <mergeCell ref="A26:B26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E5" sqref="E5:E25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7" width="10.125" style="2" customWidth="1"/>
    <col min="8" max="8" width="11.625" style="2" customWidth="1"/>
    <col min="9" max="9" width="12.00390625" style="2" customWidth="1"/>
    <col min="10" max="16384" width="9.00390625" style="2" customWidth="1"/>
  </cols>
  <sheetData>
    <row r="1" spans="1:9" ht="21.75" customHeight="1">
      <c r="A1" s="59" t="s">
        <v>127</v>
      </c>
      <c r="B1" s="59"/>
      <c r="C1" s="59"/>
      <c r="D1" s="59"/>
      <c r="E1" s="59"/>
      <c r="F1" s="59"/>
      <c r="G1" s="59"/>
      <c r="H1" s="59"/>
      <c r="I1" s="59"/>
    </row>
    <row r="2" spans="1:9" ht="17.25" customHeight="1">
      <c r="A2" s="3"/>
      <c r="B2" s="3"/>
      <c r="C2" s="3"/>
      <c r="D2" s="3"/>
      <c r="E2" s="3"/>
      <c r="F2" s="3"/>
      <c r="G2" s="4"/>
      <c r="I2" s="4" t="s">
        <v>15</v>
      </c>
    </row>
    <row r="3" spans="1:9" s="1" customFormat="1" ht="21" customHeight="1">
      <c r="A3" s="62" t="s">
        <v>32</v>
      </c>
      <c r="B3" s="62"/>
      <c r="C3" s="67" t="s">
        <v>33</v>
      </c>
      <c r="D3" s="62" t="s">
        <v>42</v>
      </c>
      <c r="E3" s="62"/>
      <c r="F3" s="62"/>
      <c r="G3" s="69" t="s">
        <v>43</v>
      </c>
      <c r="H3" s="62"/>
      <c r="I3" s="62"/>
    </row>
    <row r="4" spans="1:9" s="1" customFormat="1" ht="21" customHeight="1">
      <c r="A4" s="5" t="s">
        <v>39</v>
      </c>
      <c r="B4" s="5" t="s">
        <v>40</v>
      </c>
      <c r="C4" s="68"/>
      <c r="D4" s="5" t="s">
        <v>5</v>
      </c>
      <c r="E4" s="5" t="s">
        <v>44</v>
      </c>
      <c r="F4" s="5" t="s">
        <v>45</v>
      </c>
      <c r="G4" s="25" t="s">
        <v>33</v>
      </c>
      <c r="H4" s="26" t="s">
        <v>44</v>
      </c>
      <c r="I4" s="26" t="s">
        <v>45</v>
      </c>
    </row>
    <row r="5" spans="1:9" ht="21.75" customHeight="1">
      <c r="A5" s="38" t="s">
        <v>79</v>
      </c>
      <c r="B5" s="39" t="s">
        <v>80</v>
      </c>
      <c r="C5" s="51">
        <f>D5+G5</f>
        <v>328862</v>
      </c>
      <c r="D5" s="52">
        <f>E5+F5</f>
        <v>328862</v>
      </c>
      <c r="E5" s="44">
        <v>328862</v>
      </c>
      <c r="F5" s="27"/>
      <c r="G5" s="10">
        <f>H5+I5</f>
        <v>0</v>
      </c>
      <c r="H5" s="28"/>
      <c r="I5" s="28"/>
    </row>
    <row r="6" spans="1:9" ht="21.75" customHeight="1">
      <c r="A6" s="38" t="s">
        <v>82</v>
      </c>
      <c r="B6" s="39" t="s">
        <v>80</v>
      </c>
      <c r="C6" s="51">
        <f aca="true" t="shared" si="0" ref="C6:C26">D6+G6</f>
        <v>169456</v>
      </c>
      <c r="D6" s="53">
        <f aca="true" t="shared" si="1" ref="D6:D26">E6+F6</f>
        <v>169456</v>
      </c>
      <c r="E6" s="45">
        <v>169456</v>
      </c>
      <c r="F6" s="11"/>
      <c r="G6" s="10">
        <f>H6+I6</f>
        <v>0</v>
      </c>
      <c r="H6" s="28"/>
      <c r="I6" s="28"/>
    </row>
    <row r="7" spans="1:9" ht="21.75" customHeight="1">
      <c r="A7" s="38" t="s">
        <v>83</v>
      </c>
      <c r="B7" s="39" t="s">
        <v>84</v>
      </c>
      <c r="C7" s="51">
        <f t="shared" si="0"/>
        <v>26500</v>
      </c>
      <c r="D7" s="53">
        <f t="shared" si="1"/>
        <v>26500</v>
      </c>
      <c r="E7" s="45">
        <v>26500</v>
      </c>
      <c r="F7" s="11"/>
      <c r="G7" s="10"/>
      <c r="H7" s="28"/>
      <c r="I7" s="28"/>
    </row>
    <row r="8" spans="1:9" ht="21.75" customHeight="1">
      <c r="A8" s="38" t="s">
        <v>86</v>
      </c>
      <c r="B8" s="39" t="s">
        <v>80</v>
      </c>
      <c r="C8" s="51">
        <f t="shared" si="0"/>
        <v>1537030</v>
      </c>
      <c r="D8" s="53">
        <f t="shared" si="1"/>
        <v>1537030</v>
      </c>
      <c r="E8" s="45">
        <v>1537030</v>
      </c>
      <c r="F8" s="11"/>
      <c r="G8" s="10"/>
      <c r="H8" s="28"/>
      <c r="I8" s="28"/>
    </row>
    <row r="9" spans="1:9" ht="21.75" customHeight="1">
      <c r="A9" s="38" t="s">
        <v>87</v>
      </c>
      <c r="B9" s="39" t="s">
        <v>88</v>
      </c>
      <c r="C9" s="51">
        <f t="shared" si="0"/>
        <v>894768</v>
      </c>
      <c r="D9" s="53">
        <f t="shared" si="1"/>
        <v>894768</v>
      </c>
      <c r="E9" s="44">
        <v>894768</v>
      </c>
      <c r="F9" s="11"/>
      <c r="G9" s="10"/>
      <c r="H9" s="28"/>
      <c r="I9" s="28"/>
    </row>
    <row r="10" spans="1:9" ht="21.75" customHeight="1">
      <c r="A10" s="38" t="s">
        <v>90</v>
      </c>
      <c r="B10" s="39" t="s">
        <v>80</v>
      </c>
      <c r="C10" s="51">
        <f t="shared" si="0"/>
        <v>5000</v>
      </c>
      <c r="D10" s="53">
        <f t="shared" si="1"/>
        <v>5000</v>
      </c>
      <c r="E10" s="46">
        <v>5000</v>
      </c>
      <c r="F10" s="11"/>
      <c r="G10" s="10"/>
      <c r="H10" s="28"/>
      <c r="I10" s="28"/>
    </row>
    <row r="11" spans="1:9" ht="21.75" customHeight="1">
      <c r="A11" s="38" t="s">
        <v>92</v>
      </c>
      <c r="B11" s="39" t="s">
        <v>93</v>
      </c>
      <c r="C11" s="51">
        <f t="shared" si="0"/>
        <v>1535074</v>
      </c>
      <c r="D11" s="53">
        <f t="shared" si="1"/>
        <v>1535074</v>
      </c>
      <c r="E11" s="46">
        <v>1535074</v>
      </c>
      <c r="F11" s="11"/>
      <c r="G11" s="10"/>
      <c r="H11" s="28"/>
      <c r="I11" s="28"/>
    </row>
    <row r="12" spans="1:9" ht="21.75" customHeight="1">
      <c r="A12" s="38" t="s">
        <v>95</v>
      </c>
      <c r="B12" s="39" t="s">
        <v>80</v>
      </c>
      <c r="C12" s="51">
        <f t="shared" si="0"/>
        <v>215899</v>
      </c>
      <c r="D12" s="53">
        <f t="shared" si="1"/>
        <v>215899</v>
      </c>
      <c r="E12" s="47">
        <v>215899</v>
      </c>
      <c r="F12" s="11"/>
      <c r="G12" s="10"/>
      <c r="H12" s="28"/>
      <c r="I12" s="28"/>
    </row>
    <row r="13" spans="1:9" ht="21.75" customHeight="1">
      <c r="A13" s="38" t="s">
        <v>97</v>
      </c>
      <c r="B13" s="39" t="s">
        <v>80</v>
      </c>
      <c r="C13" s="51">
        <f t="shared" si="0"/>
        <v>68014</v>
      </c>
      <c r="D13" s="53">
        <f t="shared" si="1"/>
        <v>68014</v>
      </c>
      <c r="E13" s="48">
        <v>68014</v>
      </c>
      <c r="F13" s="11"/>
      <c r="G13" s="10"/>
      <c r="H13" s="28"/>
      <c r="I13" s="28"/>
    </row>
    <row r="14" spans="1:9" ht="21.75" customHeight="1">
      <c r="A14" s="38" t="s">
        <v>99</v>
      </c>
      <c r="B14" s="39" t="s">
        <v>100</v>
      </c>
      <c r="C14" s="51">
        <f t="shared" si="0"/>
        <v>82793</v>
      </c>
      <c r="D14" s="53">
        <f t="shared" si="1"/>
        <v>82793</v>
      </c>
      <c r="E14" s="49">
        <v>82793</v>
      </c>
      <c r="F14" s="11"/>
      <c r="G14" s="10"/>
      <c r="H14" s="28"/>
      <c r="I14" s="28"/>
    </row>
    <row r="15" spans="1:9" ht="21.75" customHeight="1">
      <c r="A15" s="38" t="s">
        <v>102</v>
      </c>
      <c r="B15" s="39" t="s">
        <v>103</v>
      </c>
      <c r="C15" s="51">
        <f t="shared" si="0"/>
        <v>79422</v>
      </c>
      <c r="D15" s="53">
        <f t="shared" si="1"/>
        <v>79422</v>
      </c>
      <c r="E15" s="49">
        <v>79422</v>
      </c>
      <c r="F15" s="11"/>
      <c r="G15" s="10"/>
      <c r="H15" s="28"/>
      <c r="I15" s="28"/>
    </row>
    <row r="16" spans="1:9" ht="21.75" customHeight="1">
      <c r="A16" s="38" t="s">
        <v>105</v>
      </c>
      <c r="B16" s="39" t="s">
        <v>106</v>
      </c>
      <c r="C16" s="51">
        <f t="shared" si="0"/>
        <v>73208</v>
      </c>
      <c r="D16" s="53">
        <f t="shared" si="1"/>
        <v>73208</v>
      </c>
      <c r="E16" s="50">
        <v>73208</v>
      </c>
      <c r="F16" s="11"/>
      <c r="G16" s="10"/>
      <c r="H16" s="28"/>
      <c r="I16" s="28"/>
    </row>
    <row r="17" spans="1:9" ht="21.75" customHeight="1">
      <c r="A17" s="38" t="s">
        <v>108</v>
      </c>
      <c r="B17" s="39" t="s">
        <v>109</v>
      </c>
      <c r="C17" s="51">
        <f t="shared" si="0"/>
        <v>215374</v>
      </c>
      <c r="D17" s="53">
        <f t="shared" si="1"/>
        <v>215374</v>
      </c>
      <c r="E17" s="50">
        <v>215374</v>
      </c>
      <c r="F17" s="11"/>
      <c r="G17" s="10"/>
      <c r="H17" s="28"/>
      <c r="I17" s="28"/>
    </row>
    <row r="18" spans="1:9" ht="21.75" customHeight="1">
      <c r="A18" s="38" t="s">
        <v>111</v>
      </c>
      <c r="B18" s="39" t="s">
        <v>112</v>
      </c>
      <c r="C18" s="51">
        <f t="shared" si="0"/>
        <v>55524</v>
      </c>
      <c r="D18" s="53">
        <f t="shared" si="1"/>
        <v>55524</v>
      </c>
      <c r="E18" s="49">
        <v>55524</v>
      </c>
      <c r="F18" s="11"/>
      <c r="G18" s="10"/>
      <c r="H18" s="28"/>
      <c r="I18" s="28"/>
    </row>
    <row r="19" spans="1:9" ht="21.75" customHeight="1">
      <c r="A19" s="38" t="s">
        <v>113</v>
      </c>
      <c r="B19" s="39" t="s">
        <v>100</v>
      </c>
      <c r="C19" s="51">
        <f t="shared" si="0"/>
        <v>425959</v>
      </c>
      <c r="D19" s="53">
        <f t="shared" si="1"/>
        <v>425959</v>
      </c>
      <c r="E19" s="49">
        <v>425959</v>
      </c>
      <c r="F19" s="11"/>
      <c r="G19" s="10"/>
      <c r="H19" s="28"/>
      <c r="I19" s="28"/>
    </row>
    <row r="20" spans="1:9" ht="21.75" customHeight="1">
      <c r="A20" s="38" t="s">
        <v>113</v>
      </c>
      <c r="B20" s="39" t="s">
        <v>100</v>
      </c>
      <c r="C20" s="51">
        <f t="shared" si="0"/>
        <v>141319</v>
      </c>
      <c r="D20" s="53">
        <f t="shared" si="1"/>
        <v>141319</v>
      </c>
      <c r="E20" s="50">
        <v>141319</v>
      </c>
      <c r="F20" s="11"/>
      <c r="G20" s="10"/>
      <c r="H20" s="28"/>
      <c r="I20" s="28"/>
    </row>
    <row r="21" spans="1:9" ht="21.75" customHeight="1">
      <c r="A21" s="38" t="s">
        <v>116</v>
      </c>
      <c r="B21" s="39" t="s">
        <v>117</v>
      </c>
      <c r="C21" s="51">
        <f t="shared" si="0"/>
        <v>285750</v>
      </c>
      <c r="D21" s="53">
        <f t="shared" si="1"/>
        <v>285750</v>
      </c>
      <c r="E21" s="49">
        <v>285750</v>
      </c>
      <c r="F21" s="11"/>
      <c r="G21" s="10">
        <f aca="true" t="shared" si="2" ref="G21:G26">H21+I21</f>
        <v>0</v>
      </c>
      <c r="H21" s="28"/>
      <c r="I21" s="28"/>
    </row>
    <row r="22" spans="1:9" ht="21.75" customHeight="1">
      <c r="A22" s="38" t="s">
        <v>111</v>
      </c>
      <c r="B22" s="39" t="s">
        <v>112</v>
      </c>
      <c r="C22" s="51">
        <f t="shared" si="0"/>
        <v>100764</v>
      </c>
      <c r="D22" s="53">
        <f t="shared" si="1"/>
        <v>100764</v>
      </c>
      <c r="E22" s="49">
        <v>100764</v>
      </c>
      <c r="F22" s="11"/>
      <c r="G22" s="10">
        <f t="shared" si="2"/>
        <v>0</v>
      </c>
      <c r="H22" s="28"/>
      <c r="I22" s="28"/>
    </row>
    <row r="23" spans="1:9" ht="21.75" customHeight="1">
      <c r="A23" s="38" t="s">
        <v>119</v>
      </c>
      <c r="B23" s="39" t="s">
        <v>120</v>
      </c>
      <c r="C23" s="51">
        <f t="shared" si="0"/>
        <v>368194</v>
      </c>
      <c r="D23" s="53">
        <f t="shared" si="1"/>
        <v>368194</v>
      </c>
      <c r="E23" s="49">
        <v>368194</v>
      </c>
      <c r="F23" s="9"/>
      <c r="G23" s="10">
        <f t="shared" si="2"/>
        <v>0</v>
      </c>
      <c r="H23" s="28"/>
      <c r="I23" s="28"/>
    </row>
    <row r="24" spans="1:9" ht="21.75" customHeight="1">
      <c r="A24" s="38" t="s">
        <v>122</v>
      </c>
      <c r="B24" s="39" t="s">
        <v>123</v>
      </c>
      <c r="C24" s="51">
        <f t="shared" si="0"/>
        <v>137900</v>
      </c>
      <c r="D24" s="53">
        <f t="shared" si="1"/>
        <v>137900</v>
      </c>
      <c r="E24" s="49">
        <v>137900</v>
      </c>
      <c r="F24" s="13"/>
      <c r="G24" s="10">
        <f t="shared" si="2"/>
        <v>0</v>
      </c>
      <c r="H24" s="28"/>
      <c r="I24" s="28"/>
    </row>
    <row r="25" spans="1:9" ht="21.75" customHeight="1">
      <c r="A25" s="38" t="s">
        <v>125</v>
      </c>
      <c r="B25" s="39" t="s">
        <v>123</v>
      </c>
      <c r="C25" s="51">
        <f t="shared" si="0"/>
        <v>67618</v>
      </c>
      <c r="D25" s="53">
        <f t="shared" si="1"/>
        <v>67618</v>
      </c>
      <c r="E25" s="47">
        <v>67618</v>
      </c>
      <c r="F25" s="13"/>
      <c r="G25" s="10">
        <f t="shared" si="2"/>
        <v>0</v>
      </c>
      <c r="H25" s="28"/>
      <c r="I25" s="28"/>
    </row>
    <row r="26" spans="1:9" ht="21" customHeight="1">
      <c r="A26" s="63" t="s">
        <v>41</v>
      </c>
      <c r="B26" s="64"/>
      <c r="C26" s="51">
        <f t="shared" si="0"/>
        <v>6814428</v>
      </c>
      <c r="D26" s="53">
        <f t="shared" si="1"/>
        <v>6814428</v>
      </c>
      <c r="E26" s="54">
        <f>SUM(E5:E25)</f>
        <v>6814428</v>
      </c>
      <c r="F26" s="20">
        <f>SUM(F5:F25)</f>
        <v>0</v>
      </c>
      <c r="G26" s="10">
        <f t="shared" si="2"/>
        <v>0</v>
      </c>
      <c r="H26" s="20">
        <f>SUM(H5:H25)</f>
        <v>0</v>
      </c>
      <c r="I26" s="20">
        <f>SUM(I5:I25)</f>
        <v>0</v>
      </c>
    </row>
    <row r="27" ht="19.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19.5" customHeight="1"/>
    <row r="263" ht="19.5" customHeight="1"/>
    <row r="264" ht="19.5" customHeight="1"/>
    <row r="265" ht="19.5" customHeight="1"/>
  </sheetData>
  <sheetProtection/>
  <mergeCells count="6">
    <mergeCell ref="A26:B26"/>
    <mergeCell ref="C3:C4"/>
    <mergeCell ref="A1:I1"/>
    <mergeCell ref="A3:B3"/>
    <mergeCell ref="D3:F3"/>
    <mergeCell ref="G3:I3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17" sqref="C17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59" t="s">
        <v>128</v>
      </c>
      <c r="B1" s="59"/>
      <c r="C1" s="59"/>
      <c r="D1" s="59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60" t="s">
        <v>16</v>
      </c>
      <c r="B3" s="61"/>
      <c r="C3" s="60" t="s">
        <v>17</v>
      </c>
      <c r="D3" s="61"/>
    </row>
    <row r="4" spans="1:4" ht="21" customHeight="1">
      <c r="A4" s="34" t="s">
        <v>18</v>
      </c>
      <c r="B4" s="34" t="s">
        <v>19</v>
      </c>
      <c r="C4" s="34" t="s">
        <v>18</v>
      </c>
      <c r="D4" s="34" t="s">
        <v>19</v>
      </c>
    </row>
    <row r="5" spans="1:4" ht="21" customHeight="1">
      <c r="A5" s="6" t="s">
        <v>46</v>
      </c>
      <c r="B5" s="40">
        <v>6814428</v>
      </c>
      <c r="C5" s="6" t="s">
        <v>47</v>
      </c>
      <c r="D5" s="55">
        <f>D6+D7</f>
        <v>6814428</v>
      </c>
    </row>
    <row r="6" spans="1:4" ht="21" customHeight="1">
      <c r="A6" s="6" t="s">
        <v>48</v>
      </c>
      <c r="B6" s="7"/>
      <c r="C6" s="6" t="s">
        <v>49</v>
      </c>
      <c r="D6" s="40">
        <v>6814428</v>
      </c>
    </row>
    <row r="7" spans="1:4" ht="21" customHeight="1">
      <c r="A7" s="6"/>
      <c r="B7" s="7"/>
      <c r="C7" s="6" t="s">
        <v>50</v>
      </c>
      <c r="D7" s="10"/>
    </row>
    <row r="8" spans="1:4" ht="21" customHeight="1">
      <c r="A8" s="6"/>
      <c r="B8" s="7"/>
      <c r="C8" s="6" t="s">
        <v>51</v>
      </c>
      <c r="D8" s="12"/>
    </row>
    <row r="9" spans="1:4" ht="21" customHeight="1">
      <c r="A9" s="6"/>
      <c r="B9" s="7"/>
      <c r="C9" s="6" t="s">
        <v>49</v>
      </c>
      <c r="D9" s="7"/>
    </row>
    <row r="10" spans="1:4" ht="21" customHeight="1">
      <c r="A10" s="6"/>
      <c r="B10" s="7"/>
      <c r="C10" s="6" t="s">
        <v>50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41</v>
      </c>
      <c r="B30" s="24">
        <f>SUM(B5:B6)</f>
        <v>6814428</v>
      </c>
      <c r="C30" s="20" t="s">
        <v>41</v>
      </c>
      <c r="D30" s="22">
        <f>D5+D8</f>
        <v>6814428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F18" sqref="F18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9" t="s">
        <v>129</v>
      </c>
      <c r="B1" s="59"/>
      <c r="C1" s="59"/>
      <c r="D1" s="59"/>
      <c r="E1" s="59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62" t="s">
        <v>32</v>
      </c>
      <c r="B3" s="62"/>
      <c r="C3" s="65" t="s">
        <v>33</v>
      </c>
      <c r="D3" s="65" t="s">
        <v>44</v>
      </c>
      <c r="E3" s="65" t="s">
        <v>45</v>
      </c>
    </row>
    <row r="4" spans="1:5" s="1" customFormat="1" ht="21" customHeight="1">
      <c r="A4" s="5" t="s">
        <v>39</v>
      </c>
      <c r="B4" s="5" t="s">
        <v>40</v>
      </c>
      <c r="C4" s="66"/>
      <c r="D4" s="66"/>
      <c r="E4" s="66"/>
    </row>
    <row r="5" spans="1:5" ht="21.75" customHeight="1">
      <c r="A5" s="38" t="s">
        <v>79</v>
      </c>
      <c r="B5" s="39" t="s">
        <v>80</v>
      </c>
      <c r="C5" s="51">
        <f aca="true" t="shared" si="0" ref="C5:C25">D5++E5</f>
        <v>328862</v>
      </c>
      <c r="D5" s="44">
        <v>328862</v>
      </c>
      <c r="E5" s="10"/>
    </row>
    <row r="6" spans="1:5" ht="21.75" customHeight="1">
      <c r="A6" s="38" t="s">
        <v>82</v>
      </c>
      <c r="B6" s="39" t="s">
        <v>80</v>
      </c>
      <c r="C6" s="51">
        <f t="shared" si="0"/>
        <v>169456</v>
      </c>
      <c r="D6" s="45">
        <v>169456</v>
      </c>
      <c r="E6" s="10"/>
    </row>
    <row r="7" spans="1:5" ht="21.75" customHeight="1">
      <c r="A7" s="38" t="s">
        <v>83</v>
      </c>
      <c r="B7" s="39" t="s">
        <v>84</v>
      </c>
      <c r="C7" s="51">
        <f t="shared" si="0"/>
        <v>26500</v>
      </c>
      <c r="D7" s="45">
        <v>26500</v>
      </c>
      <c r="E7" s="10"/>
    </row>
    <row r="8" spans="1:5" ht="21.75" customHeight="1">
      <c r="A8" s="38" t="s">
        <v>86</v>
      </c>
      <c r="B8" s="39" t="s">
        <v>80</v>
      </c>
      <c r="C8" s="51">
        <f t="shared" si="0"/>
        <v>1537030</v>
      </c>
      <c r="D8" s="45">
        <v>1537030</v>
      </c>
      <c r="E8" s="12"/>
    </row>
    <row r="9" spans="1:5" ht="21.75" customHeight="1">
      <c r="A9" s="38" t="s">
        <v>87</v>
      </c>
      <c r="B9" s="39" t="s">
        <v>88</v>
      </c>
      <c r="C9" s="51">
        <f t="shared" si="0"/>
        <v>894768</v>
      </c>
      <c r="D9" s="44">
        <v>894768</v>
      </c>
      <c r="E9" s="7"/>
    </row>
    <row r="10" spans="1:5" ht="21.75" customHeight="1">
      <c r="A10" s="38" t="s">
        <v>90</v>
      </c>
      <c r="B10" s="39" t="s">
        <v>80</v>
      </c>
      <c r="C10" s="51">
        <f t="shared" si="0"/>
        <v>5000</v>
      </c>
      <c r="D10" s="46">
        <v>5000</v>
      </c>
      <c r="E10" s="7"/>
    </row>
    <row r="11" spans="1:5" ht="21.75" customHeight="1">
      <c r="A11" s="38" t="s">
        <v>92</v>
      </c>
      <c r="B11" s="39" t="s">
        <v>93</v>
      </c>
      <c r="C11" s="51">
        <f t="shared" si="0"/>
        <v>1535074</v>
      </c>
      <c r="D11" s="46">
        <v>1535074</v>
      </c>
      <c r="E11" s="7"/>
    </row>
    <row r="12" spans="1:5" ht="21.75" customHeight="1">
      <c r="A12" s="38" t="s">
        <v>95</v>
      </c>
      <c r="B12" s="39" t="s">
        <v>80</v>
      </c>
      <c r="C12" s="51">
        <f t="shared" si="0"/>
        <v>215899</v>
      </c>
      <c r="D12" s="47">
        <v>215899</v>
      </c>
      <c r="E12" s="7"/>
    </row>
    <row r="13" spans="1:5" ht="21.75" customHeight="1">
      <c r="A13" s="38" t="s">
        <v>97</v>
      </c>
      <c r="B13" s="39" t="s">
        <v>80</v>
      </c>
      <c r="C13" s="51">
        <f t="shared" si="0"/>
        <v>68014</v>
      </c>
      <c r="D13" s="48">
        <v>68014</v>
      </c>
      <c r="E13" s="7"/>
    </row>
    <row r="14" spans="1:5" ht="21.75" customHeight="1">
      <c r="A14" s="38" t="s">
        <v>99</v>
      </c>
      <c r="B14" s="39" t="s">
        <v>100</v>
      </c>
      <c r="C14" s="51">
        <f t="shared" si="0"/>
        <v>82793</v>
      </c>
      <c r="D14" s="49">
        <v>82793</v>
      </c>
      <c r="E14" s="7"/>
    </row>
    <row r="15" spans="1:5" ht="21.75" customHeight="1">
      <c r="A15" s="38" t="s">
        <v>102</v>
      </c>
      <c r="B15" s="39" t="s">
        <v>103</v>
      </c>
      <c r="C15" s="51">
        <f t="shared" si="0"/>
        <v>79422</v>
      </c>
      <c r="D15" s="49">
        <v>79422</v>
      </c>
      <c r="E15" s="7"/>
    </row>
    <row r="16" spans="1:5" ht="21.75" customHeight="1">
      <c r="A16" s="38" t="s">
        <v>105</v>
      </c>
      <c r="B16" s="39" t="s">
        <v>106</v>
      </c>
      <c r="C16" s="51">
        <f t="shared" si="0"/>
        <v>73208</v>
      </c>
      <c r="D16" s="50">
        <v>73208</v>
      </c>
      <c r="E16" s="7"/>
    </row>
    <row r="17" spans="1:5" ht="21.75" customHeight="1">
      <c r="A17" s="38" t="s">
        <v>108</v>
      </c>
      <c r="B17" s="39" t="s">
        <v>109</v>
      </c>
      <c r="C17" s="51">
        <f t="shared" si="0"/>
        <v>215374</v>
      </c>
      <c r="D17" s="50">
        <v>215374</v>
      </c>
      <c r="E17" s="7"/>
    </row>
    <row r="18" spans="1:5" ht="21.75" customHeight="1">
      <c r="A18" s="38" t="s">
        <v>111</v>
      </c>
      <c r="B18" s="39" t="s">
        <v>112</v>
      </c>
      <c r="C18" s="51">
        <f t="shared" si="0"/>
        <v>55524</v>
      </c>
      <c r="D18" s="49">
        <v>55524</v>
      </c>
      <c r="E18" s="6"/>
    </row>
    <row r="19" spans="1:5" ht="21.75" customHeight="1">
      <c r="A19" s="38" t="s">
        <v>113</v>
      </c>
      <c r="B19" s="39" t="s">
        <v>100</v>
      </c>
      <c r="C19" s="51">
        <f t="shared" si="0"/>
        <v>425959</v>
      </c>
      <c r="D19" s="49">
        <v>425959</v>
      </c>
      <c r="E19" s="6"/>
    </row>
    <row r="20" spans="1:5" ht="21.75" customHeight="1">
      <c r="A20" s="38" t="s">
        <v>113</v>
      </c>
      <c r="B20" s="39" t="s">
        <v>100</v>
      </c>
      <c r="C20" s="51">
        <f t="shared" si="0"/>
        <v>141319</v>
      </c>
      <c r="D20" s="50">
        <v>141319</v>
      </c>
      <c r="E20" s="6"/>
    </row>
    <row r="21" spans="1:5" ht="21.75" customHeight="1">
      <c r="A21" s="38" t="s">
        <v>116</v>
      </c>
      <c r="B21" s="39" t="s">
        <v>117</v>
      </c>
      <c r="C21" s="51">
        <f t="shared" si="0"/>
        <v>285750</v>
      </c>
      <c r="D21" s="49">
        <v>285750</v>
      </c>
      <c r="E21" s="6"/>
    </row>
    <row r="22" spans="1:5" ht="21.75" customHeight="1">
      <c r="A22" s="38" t="s">
        <v>111</v>
      </c>
      <c r="B22" s="39" t="s">
        <v>112</v>
      </c>
      <c r="C22" s="51">
        <f t="shared" si="0"/>
        <v>100764</v>
      </c>
      <c r="D22" s="49">
        <v>100764</v>
      </c>
      <c r="E22" s="6"/>
    </row>
    <row r="23" spans="1:5" ht="21.75" customHeight="1">
      <c r="A23" s="38" t="s">
        <v>119</v>
      </c>
      <c r="B23" s="39" t="s">
        <v>120</v>
      </c>
      <c r="C23" s="51">
        <f t="shared" si="0"/>
        <v>368194</v>
      </c>
      <c r="D23" s="49">
        <v>368194</v>
      </c>
      <c r="E23" s="6"/>
    </row>
    <row r="24" spans="1:5" ht="21.75" customHeight="1">
      <c r="A24" s="38" t="s">
        <v>122</v>
      </c>
      <c r="B24" s="39" t="s">
        <v>123</v>
      </c>
      <c r="C24" s="51">
        <f t="shared" si="0"/>
        <v>137900</v>
      </c>
      <c r="D24" s="49">
        <v>137900</v>
      </c>
      <c r="E24" s="6"/>
    </row>
    <row r="25" spans="1:5" ht="21.75" customHeight="1">
      <c r="A25" s="38" t="s">
        <v>125</v>
      </c>
      <c r="B25" s="39" t="s">
        <v>123</v>
      </c>
      <c r="C25" s="51">
        <f t="shared" si="0"/>
        <v>67618</v>
      </c>
      <c r="D25" s="47">
        <v>67618</v>
      </c>
      <c r="E25" s="6"/>
    </row>
    <row r="26" spans="1:5" ht="21" customHeight="1">
      <c r="A26" s="63" t="s">
        <v>41</v>
      </c>
      <c r="B26" s="64"/>
      <c r="C26" s="21">
        <f>SUM(C5:C25)</f>
        <v>6814428</v>
      </c>
      <c r="D26" s="20"/>
      <c r="E26" s="22"/>
    </row>
    <row r="27" ht="19.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19.5" customHeight="1"/>
    <row r="263" ht="19.5" customHeight="1"/>
    <row r="264" ht="19.5" customHeight="1"/>
    <row r="265" ht="19.5" customHeight="1"/>
  </sheetData>
  <sheetProtection/>
  <mergeCells count="6">
    <mergeCell ref="A1:E1"/>
    <mergeCell ref="A3:B3"/>
    <mergeCell ref="A26:B26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J16" sqref="J16"/>
    </sheetView>
  </sheetViews>
  <sheetFormatPr defaultColWidth="9.00390625" defaultRowHeight="14.25"/>
  <sheetData>
    <row r="1" spans="1:21" ht="26.25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4.25">
      <c r="A2" s="70" t="s">
        <v>57</v>
      </c>
      <c r="B2" s="75" t="s">
        <v>58</v>
      </c>
      <c r="C2" s="77" t="s">
        <v>5</v>
      </c>
      <c r="D2" s="70" t="s">
        <v>59</v>
      </c>
      <c r="E2" s="70"/>
      <c r="F2" s="70"/>
      <c r="G2" s="70"/>
      <c r="H2" s="70"/>
      <c r="I2" s="70" t="s">
        <v>60</v>
      </c>
      <c r="J2" s="70"/>
      <c r="K2" s="70"/>
      <c r="L2" s="70"/>
      <c r="M2" s="70"/>
      <c r="N2" s="70"/>
      <c r="O2" s="70"/>
      <c r="P2" s="70"/>
      <c r="Q2" s="70"/>
      <c r="R2" s="70"/>
      <c r="S2" s="70" t="s">
        <v>61</v>
      </c>
      <c r="T2" s="71"/>
      <c r="U2" s="71"/>
    </row>
    <row r="3" spans="1:21" ht="14.25">
      <c r="A3" s="70"/>
      <c r="B3" s="76"/>
      <c r="C3" s="78"/>
      <c r="D3" s="70" t="s">
        <v>6</v>
      </c>
      <c r="E3" s="70" t="s">
        <v>62</v>
      </c>
      <c r="F3" s="70" t="s">
        <v>63</v>
      </c>
      <c r="G3" s="70" t="s">
        <v>64</v>
      </c>
      <c r="H3" s="70" t="s">
        <v>65</v>
      </c>
      <c r="I3" s="70" t="s">
        <v>6</v>
      </c>
      <c r="J3" s="70" t="s">
        <v>66</v>
      </c>
      <c r="K3" s="70" t="s">
        <v>67</v>
      </c>
      <c r="L3" s="70" t="s">
        <v>68</v>
      </c>
      <c r="M3" s="70"/>
      <c r="N3" s="70"/>
      <c r="O3" s="70"/>
      <c r="P3" s="70"/>
      <c r="Q3" s="70"/>
      <c r="R3" s="70"/>
      <c r="S3" s="70" t="s">
        <v>6</v>
      </c>
      <c r="T3" s="70" t="s">
        <v>69</v>
      </c>
      <c r="U3" s="70" t="s">
        <v>70</v>
      </c>
    </row>
    <row r="4" spans="1:21" ht="45">
      <c r="A4" s="70"/>
      <c r="B4" s="76"/>
      <c r="C4" s="78"/>
      <c r="D4" s="71"/>
      <c r="E4" s="71"/>
      <c r="F4" s="70"/>
      <c r="G4" s="71"/>
      <c r="H4" s="72"/>
      <c r="I4" s="71"/>
      <c r="J4" s="70"/>
      <c r="K4" s="71"/>
      <c r="L4" s="36" t="s">
        <v>6</v>
      </c>
      <c r="M4" s="36" t="s">
        <v>71</v>
      </c>
      <c r="N4" s="36" t="s">
        <v>72</v>
      </c>
      <c r="O4" s="37" t="s">
        <v>73</v>
      </c>
      <c r="P4" s="36" t="s">
        <v>74</v>
      </c>
      <c r="Q4" s="36" t="s">
        <v>75</v>
      </c>
      <c r="R4" s="36" t="s">
        <v>76</v>
      </c>
      <c r="S4" s="71"/>
      <c r="T4" s="71"/>
      <c r="U4" s="70"/>
    </row>
    <row r="5" spans="1:21" ht="14.25">
      <c r="A5" s="38"/>
      <c r="B5" s="39" t="s">
        <v>77</v>
      </c>
      <c r="C5" s="40">
        <f>D5+I5+S5</f>
        <v>6814428</v>
      </c>
      <c r="D5" s="40">
        <v>4437141</v>
      </c>
      <c r="E5" s="40">
        <v>1206108</v>
      </c>
      <c r="F5" s="40">
        <v>2904924</v>
      </c>
      <c r="G5" s="40">
        <v>284109</v>
      </c>
      <c r="H5" s="40">
        <v>42000</v>
      </c>
      <c r="I5" s="41">
        <f>J5+K5+L5</f>
        <v>959305</v>
      </c>
      <c r="J5" s="40">
        <v>125875</v>
      </c>
      <c r="K5" s="40">
        <v>38000</v>
      </c>
      <c r="L5" s="42">
        <f aca="true" t="shared" si="0" ref="L5:L43">M5+N5+O5+P5+Q5+R5</f>
        <v>795430</v>
      </c>
      <c r="M5" s="40">
        <v>26500</v>
      </c>
      <c r="N5" s="40">
        <v>30000</v>
      </c>
      <c r="O5" s="40">
        <v>200000</v>
      </c>
      <c r="P5" s="40">
        <v>39930</v>
      </c>
      <c r="Q5" s="40">
        <v>5000</v>
      </c>
      <c r="R5" s="40">
        <v>494000</v>
      </c>
      <c r="S5" s="40">
        <v>1417982</v>
      </c>
      <c r="T5" s="40">
        <v>1051056</v>
      </c>
      <c r="U5" s="40">
        <v>366926</v>
      </c>
    </row>
    <row r="6" spans="1:21" ht="14.25">
      <c r="A6" s="38"/>
      <c r="B6" s="39" t="s">
        <v>78</v>
      </c>
      <c r="C6" s="40">
        <v>328862</v>
      </c>
      <c r="D6" s="40">
        <v>289362</v>
      </c>
      <c r="E6" s="40">
        <v>91368</v>
      </c>
      <c r="F6" s="40">
        <v>190380</v>
      </c>
      <c r="G6" s="40">
        <v>7614</v>
      </c>
      <c r="H6" s="40">
        <v>0</v>
      </c>
      <c r="I6" s="40">
        <v>39500</v>
      </c>
      <c r="J6" s="40">
        <v>9500</v>
      </c>
      <c r="K6" s="40">
        <v>0</v>
      </c>
      <c r="L6" s="42">
        <f t="shared" si="0"/>
        <v>30000</v>
      </c>
      <c r="M6" s="40">
        <v>0</v>
      </c>
      <c r="N6" s="40">
        <v>30000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</row>
    <row r="7" spans="1:21" ht="14.25">
      <c r="A7" s="38" t="s">
        <v>79</v>
      </c>
      <c r="B7" s="39" t="s">
        <v>80</v>
      </c>
      <c r="C7" s="40">
        <v>328862</v>
      </c>
      <c r="D7" s="40">
        <v>289362</v>
      </c>
      <c r="E7" s="40">
        <v>91368</v>
      </c>
      <c r="F7" s="40">
        <v>190380</v>
      </c>
      <c r="G7" s="40">
        <v>7614</v>
      </c>
      <c r="H7" s="40">
        <v>0</v>
      </c>
      <c r="I7" s="40">
        <v>39500</v>
      </c>
      <c r="J7" s="40">
        <v>9500</v>
      </c>
      <c r="K7" s="40">
        <v>0</v>
      </c>
      <c r="L7" s="42">
        <f t="shared" si="0"/>
        <v>30000</v>
      </c>
      <c r="M7" s="40">
        <v>0</v>
      </c>
      <c r="N7" s="40">
        <v>30000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</row>
    <row r="8" spans="1:21" ht="14.25">
      <c r="A8" s="38"/>
      <c r="B8" s="39" t="s">
        <v>81</v>
      </c>
      <c r="C8" s="40">
        <v>195956</v>
      </c>
      <c r="D8" s="40">
        <v>154706</v>
      </c>
      <c r="E8" s="40">
        <v>55464</v>
      </c>
      <c r="F8" s="40">
        <v>94620</v>
      </c>
      <c r="G8" s="40">
        <v>4622</v>
      </c>
      <c r="H8" s="40">
        <v>0</v>
      </c>
      <c r="I8" s="40">
        <v>41250</v>
      </c>
      <c r="J8" s="40">
        <v>4750</v>
      </c>
      <c r="K8" s="40">
        <v>0</v>
      </c>
      <c r="L8" s="42">
        <f t="shared" si="0"/>
        <v>36500</v>
      </c>
      <c r="M8" s="40">
        <v>26500</v>
      </c>
      <c r="N8" s="40">
        <v>0</v>
      </c>
      <c r="O8" s="40">
        <v>10000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</row>
    <row r="9" spans="1:21" ht="14.25">
      <c r="A9" s="38" t="s">
        <v>82</v>
      </c>
      <c r="B9" s="39" t="s">
        <v>80</v>
      </c>
      <c r="C9" s="40">
        <v>169456</v>
      </c>
      <c r="D9" s="40">
        <v>154706</v>
      </c>
      <c r="E9" s="40">
        <v>55464</v>
      </c>
      <c r="F9" s="40">
        <v>94620</v>
      </c>
      <c r="G9" s="40">
        <v>4622</v>
      </c>
      <c r="H9" s="40">
        <v>0</v>
      </c>
      <c r="I9" s="40">
        <v>14750</v>
      </c>
      <c r="J9" s="40">
        <v>4750</v>
      </c>
      <c r="K9" s="40">
        <v>0</v>
      </c>
      <c r="L9" s="42">
        <f t="shared" si="0"/>
        <v>10000</v>
      </c>
      <c r="M9" s="40">
        <v>0</v>
      </c>
      <c r="N9" s="40">
        <v>0</v>
      </c>
      <c r="O9" s="40">
        <v>10000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</row>
    <row r="10" spans="1:21" ht="14.25">
      <c r="A10" s="38" t="s">
        <v>83</v>
      </c>
      <c r="B10" s="39" t="s">
        <v>84</v>
      </c>
      <c r="C10" s="40">
        <v>26500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26500</v>
      </c>
      <c r="J10" s="40">
        <v>0</v>
      </c>
      <c r="K10" s="40">
        <v>0</v>
      </c>
      <c r="L10" s="42">
        <f t="shared" si="0"/>
        <v>26500</v>
      </c>
      <c r="M10" s="40">
        <v>26500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</row>
    <row r="11" spans="1:21" ht="14.25">
      <c r="A11" s="38"/>
      <c r="B11" s="39" t="s">
        <v>85</v>
      </c>
      <c r="C11" s="40">
        <f>D11+I11+S11</f>
        <v>2431798</v>
      </c>
      <c r="D11" s="40">
        <v>1211373</v>
      </c>
      <c r="E11" s="40">
        <v>376092</v>
      </c>
      <c r="F11" s="40">
        <v>770340</v>
      </c>
      <c r="G11" s="40">
        <v>31341</v>
      </c>
      <c r="H11" s="40">
        <v>33600</v>
      </c>
      <c r="I11" s="41">
        <f>J11+K11+L11</f>
        <v>308305</v>
      </c>
      <c r="J11" s="40">
        <v>40375</v>
      </c>
      <c r="K11" s="40">
        <v>38000</v>
      </c>
      <c r="L11" s="42">
        <f t="shared" si="0"/>
        <v>229930</v>
      </c>
      <c r="M11" s="40">
        <v>0</v>
      </c>
      <c r="N11" s="40">
        <v>0</v>
      </c>
      <c r="O11" s="40">
        <v>190000</v>
      </c>
      <c r="P11" s="40">
        <v>39930</v>
      </c>
      <c r="Q11" s="40">
        <v>0</v>
      </c>
      <c r="R11" s="40">
        <v>0</v>
      </c>
      <c r="S11" s="40">
        <v>912120</v>
      </c>
      <c r="T11" s="40">
        <v>894768</v>
      </c>
      <c r="U11" s="40">
        <v>17352</v>
      </c>
    </row>
    <row r="12" spans="1:21" ht="14.25">
      <c r="A12" s="38" t="s">
        <v>86</v>
      </c>
      <c r="B12" s="39" t="s">
        <v>80</v>
      </c>
      <c r="C12" s="40">
        <f>D12+I12+S12</f>
        <v>1537030</v>
      </c>
      <c r="D12" s="40">
        <v>1211373</v>
      </c>
      <c r="E12" s="40">
        <v>376092</v>
      </c>
      <c r="F12" s="40">
        <v>770340</v>
      </c>
      <c r="G12" s="40">
        <v>31341</v>
      </c>
      <c r="H12" s="40">
        <v>33600</v>
      </c>
      <c r="I12" s="41">
        <f>J12+K12+L12</f>
        <v>308305</v>
      </c>
      <c r="J12" s="40">
        <v>40375</v>
      </c>
      <c r="K12" s="40">
        <v>38000</v>
      </c>
      <c r="L12" s="42">
        <f t="shared" si="0"/>
        <v>229930</v>
      </c>
      <c r="M12" s="40">
        <v>0</v>
      </c>
      <c r="N12" s="40">
        <v>0</v>
      </c>
      <c r="O12" s="40">
        <v>190000</v>
      </c>
      <c r="P12" s="40">
        <v>39930</v>
      </c>
      <c r="Q12" s="40">
        <v>0</v>
      </c>
      <c r="R12" s="40">
        <v>0</v>
      </c>
      <c r="S12" s="40">
        <v>17352</v>
      </c>
      <c r="T12" s="40">
        <v>0</v>
      </c>
      <c r="U12" s="40">
        <v>17352</v>
      </c>
    </row>
    <row r="13" spans="1:21" ht="14.25">
      <c r="A13" s="38" t="s">
        <v>87</v>
      </c>
      <c r="B13" s="39" t="s">
        <v>88</v>
      </c>
      <c r="C13" s="40">
        <v>894768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2">
        <f t="shared" si="0"/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894768</v>
      </c>
      <c r="T13" s="40">
        <v>894768</v>
      </c>
      <c r="U13" s="40">
        <v>0</v>
      </c>
    </row>
    <row r="14" spans="1:21" ht="14.25">
      <c r="A14" s="38"/>
      <c r="B14" s="39" t="s">
        <v>89</v>
      </c>
      <c r="C14" s="40">
        <v>5000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5000</v>
      </c>
      <c r="J14" s="40">
        <v>0</v>
      </c>
      <c r="K14" s="40">
        <v>0</v>
      </c>
      <c r="L14" s="42">
        <f t="shared" si="0"/>
        <v>5000</v>
      </c>
      <c r="M14" s="40">
        <v>0</v>
      </c>
      <c r="N14" s="40">
        <v>0</v>
      </c>
      <c r="O14" s="40">
        <v>0</v>
      </c>
      <c r="P14" s="40">
        <v>0</v>
      </c>
      <c r="Q14" s="40">
        <v>5000</v>
      </c>
      <c r="R14" s="40">
        <v>0</v>
      </c>
      <c r="S14" s="40">
        <v>0</v>
      </c>
      <c r="T14" s="40">
        <v>0</v>
      </c>
      <c r="U14" s="40">
        <v>0</v>
      </c>
    </row>
    <row r="15" spans="1:21" ht="14.25">
      <c r="A15" s="38" t="s">
        <v>90</v>
      </c>
      <c r="B15" s="39" t="s">
        <v>80</v>
      </c>
      <c r="C15" s="40">
        <v>5000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5000</v>
      </c>
      <c r="J15" s="40">
        <v>0</v>
      </c>
      <c r="K15" s="40">
        <v>0</v>
      </c>
      <c r="L15" s="42">
        <f t="shared" si="0"/>
        <v>5000</v>
      </c>
      <c r="M15" s="40">
        <v>0</v>
      </c>
      <c r="N15" s="40">
        <v>0</v>
      </c>
      <c r="O15" s="40">
        <v>0</v>
      </c>
      <c r="P15" s="40">
        <v>0</v>
      </c>
      <c r="Q15" s="40">
        <v>5000</v>
      </c>
      <c r="R15" s="40">
        <v>0</v>
      </c>
      <c r="S15" s="40">
        <v>0</v>
      </c>
      <c r="T15" s="40">
        <v>0</v>
      </c>
      <c r="U15" s="40">
        <v>0</v>
      </c>
    </row>
    <row r="16" spans="1:21" ht="14.25">
      <c r="A16" s="38"/>
      <c r="B16" s="39" t="s">
        <v>91</v>
      </c>
      <c r="C16" s="40">
        <v>1560074</v>
      </c>
      <c r="D16" s="40">
        <v>691500</v>
      </c>
      <c r="E16" s="40">
        <v>0</v>
      </c>
      <c r="F16" s="40">
        <v>499500</v>
      </c>
      <c r="G16" s="40">
        <v>183600</v>
      </c>
      <c r="H16" s="40">
        <v>8400</v>
      </c>
      <c r="I16" s="40">
        <v>519000</v>
      </c>
      <c r="J16" s="40">
        <v>0</v>
      </c>
      <c r="K16" s="40">
        <v>0</v>
      </c>
      <c r="L16" s="42">
        <f t="shared" si="0"/>
        <v>494000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494000</v>
      </c>
      <c r="S16" s="40">
        <v>349574</v>
      </c>
      <c r="T16" s="40">
        <v>0</v>
      </c>
      <c r="U16" s="40">
        <v>349574</v>
      </c>
    </row>
    <row r="17" spans="1:21" ht="14.25">
      <c r="A17" s="38" t="s">
        <v>92</v>
      </c>
      <c r="B17" s="39" t="s">
        <v>93</v>
      </c>
      <c r="C17" s="40">
        <f>D17+I17+S17</f>
        <v>1535074</v>
      </c>
      <c r="D17" s="40">
        <v>691500</v>
      </c>
      <c r="E17" s="40">
        <v>0</v>
      </c>
      <c r="F17" s="40">
        <v>499500</v>
      </c>
      <c r="G17" s="40">
        <v>183600</v>
      </c>
      <c r="H17" s="40">
        <v>8400</v>
      </c>
      <c r="I17" s="40">
        <v>494000</v>
      </c>
      <c r="J17" s="40">
        <v>0</v>
      </c>
      <c r="K17" s="40">
        <v>0</v>
      </c>
      <c r="L17" s="42">
        <f t="shared" si="0"/>
        <v>494000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494000</v>
      </c>
      <c r="S17" s="40">
        <v>349574</v>
      </c>
      <c r="T17" s="40">
        <v>0</v>
      </c>
      <c r="U17" s="40">
        <v>349574</v>
      </c>
    </row>
    <row r="18" spans="1:21" ht="14.25">
      <c r="A18" s="38"/>
      <c r="B18" s="39" t="s">
        <v>94</v>
      </c>
      <c r="C18" s="40">
        <v>215899</v>
      </c>
      <c r="D18" s="40">
        <v>208774</v>
      </c>
      <c r="E18" s="40">
        <v>66216</v>
      </c>
      <c r="F18" s="40">
        <v>137040</v>
      </c>
      <c r="G18" s="40">
        <v>5518</v>
      </c>
      <c r="H18" s="40">
        <v>0</v>
      </c>
      <c r="I18" s="40">
        <v>7125</v>
      </c>
      <c r="J18" s="40">
        <v>7125</v>
      </c>
      <c r="K18" s="40">
        <v>0</v>
      </c>
      <c r="L18" s="42">
        <f t="shared" si="0"/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</row>
    <row r="19" spans="1:21" ht="14.25">
      <c r="A19" s="38" t="s">
        <v>95</v>
      </c>
      <c r="B19" s="39" t="s">
        <v>80</v>
      </c>
      <c r="C19" s="40">
        <v>215899</v>
      </c>
      <c r="D19" s="40">
        <v>208774</v>
      </c>
      <c r="E19" s="40">
        <v>66216</v>
      </c>
      <c r="F19" s="40">
        <v>137040</v>
      </c>
      <c r="G19" s="40">
        <v>5518</v>
      </c>
      <c r="H19" s="40">
        <v>0</v>
      </c>
      <c r="I19" s="40">
        <v>7125</v>
      </c>
      <c r="J19" s="40">
        <v>7125</v>
      </c>
      <c r="K19" s="40">
        <v>0</v>
      </c>
      <c r="L19" s="42">
        <f t="shared" si="0"/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</row>
    <row r="20" spans="1:21" ht="14.25">
      <c r="A20" s="38"/>
      <c r="B20" s="39" t="s">
        <v>96</v>
      </c>
      <c r="C20" s="40">
        <v>68014</v>
      </c>
      <c r="D20" s="40">
        <v>65639</v>
      </c>
      <c r="E20" s="40">
        <v>19716</v>
      </c>
      <c r="F20" s="40">
        <v>44280</v>
      </c>
      <c r="G20" s="40">
        <v>1643</v>
      </c>
      <c r="H20" s="40">
        <v>0</v>
      </c>
      <c r="I20" s="40">
        <v>2375</v>
      </c>
      <c r="J20" s="40">
        <v>2375</v>
      </c>
      <c r="K20" s="40">
        <v>0</v>
      </c>
      <c r="L20" s="42">
        <f t="shared" si="0"/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</row>
    <row r="21" spans="1:21" ht="14.25">
      <c r="A21" s="38" t="s">
        <v>97</v>
      </c>
      <c r="B21" s="39" t="s">
        <v>80</v>
      </c>
      <c r="C21" s="40">
        <v>68014</v>
      </c>
      <c r="D21" s="40">
        <v>65639</v>
      </c>
      <c r="E21" s="40">
        <v>19716</v>
      </c>
      <c r="F21" s="40">
        <v>44280</v>
      </c>
      <c r="G21" s="40">
        <v>1643</v>
      </c>
      <c r="H21" s="40">
        <v>0</v>
      </c>
      <c r="I21" s="40">
        <v>2375</v>
      </c>
      <c r="J21" s="40">
        <v>2375</v>
      </c>
      <c r="K21" s="40">
        <v>0</v>
      </c>
      <c r="L21" s="42">
        <f t="shared" si="0"/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</row>
    <row r="22" spans="1:21" ht="14.25">
      <c r="A22" s="38"/>
      <c r="B22" s="39" t="s">
        <v>98</v>
      </c>
      <c r="C22" s="40">
        <v>82793</v>
      </c>
      <c r="D22" s="40">
        <v>80418</v>
      </c>
      <c r="E22" s="40">
        <v>32472</v>
      </c>
      <c r="F22" s="40">
        <v>45240</v>
      </c>
      <c r="G22" s="40">
        <v>2706</v>
      </c>
      <c r="H22" s="40">
        <v>0</v>
      </c>
      <c r="I22" s="40">
        <v>2375</v>
      </c>
      <c r="J22" s="40">
        <v>2375</v>
      </c>
      <c r="K22" s="40">
        <v>0</v>
      </c>
      <c r="L22" s="42">
        <f t="shared" si="0"/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</row>
    <row r="23" spans="1:21" ht="14.25">
      <c r="A23" s="38" t="s">
        <v>99</v>
      </c>
      <c r="B23" s="39" t="s">
        <v>100</v>
      </c>
      <c r="C23" s="40">
        <v>82793</v>
      </c>
      <c r="D23" s="40">
        <v>80418</v>
      </c>
      <c r="E23" s="40">
        <v>32472</v>
      </c>
      <c r="F23" s="40">
        <v>45240</v>
      </c>
      <c r="G23" s="40">
        <v>2706</v>
      </c>
      <c r="H23" s="40">
        <v>0</v>
      </c>
      <c r="I23" s="40">
        <v>2375</v>
      </c>
      <c r="J23" s="40">
        <v>2375</v>
      </c>
      <c r="K23" s="40">
        <v>0</v>
      </c>
      <c r="L23" s="42">
        <f t="shared" si="0"/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</row>
    <row r="24" spans="1:21" ht="14.25">
      <c r="A24" s="38"/>
      <c r="B24" s="39" t="s">
        <v>101</v>
      </c>
      <c r="C24" s="40">
        <v>79422</v>
      </c>
      <c r="D24" s="40">
        <v>77047</v>
      </c>
      <c r="E24" s="40">
        <v>30180</v>
      </c>
      <c r="F24" s="40">
        <v>44352</v>
      </c>
      <c r="G24" s="40">
        <v>2515</v>
      </c>
      <c r="H24" s="40">
        <v>0</v>
      </c>
      <c r="I24" s="40">
        <v>2375</v>
      </c>
      <c r="J24" s="40">
        <v>2375</v>
      </c>
      <c r="K24" s="40">
        <v>0</v>
      </c>
      <c r="L24" s="42">
        <f t="shared" si="0"/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</row>
    <row r="25" spans="1:21" ht="14.25">
      <c r="A25" s="38" t="s">
        <v>102</v>
      </c>
      <c r="B25" s="39" t="s">
        <v>103</v>
      </c>
      <c r="C25" s="40">
        <v>79422</v>
      </c>
      <c r="D25" s="40">
        <v>77047</v>
      </c>
      <c r="E25" s="40">
        <v>30180</v>
      </c>
      <c r="F25" s="40">
        <v>44352</v>
      </c>
      <c r="G25" s="40">
        <v>2515</v>
      </c>
      <c r="H25" s="40">
        <v>0</v>
      </c>
      <c r="I25" s="40">
        <v>2375</v>
      </c>
      <c r="J25" s="40">
        <v>2375</v>
      </c>
      <c r="K25" s="40">
        <v>0</v>
      </c>
      <c r="L25" s="42">
        <f t="shared" si="0"/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14.25">
      <c r="A26" s="38"/>
      <c r="B26" s="39" t="s">
        <v>104</v>
      </c>
      <c r="C26" s="40">
        <v>73208</v>
      </c>
      <c r="D26" s="40">
        <v>70833</v>
      </c>
      <c r="E26" s="40">
        <v>24444</v>
      </c>
      <c r="F26" s="40">
        <v>44352</v>
      </c>
      <c r="G26" s="40">
        <v>2037</v>
      </c>
      <c r="H26" s="40">
        <v>0</v>
      </c>
      <c r="I26" s="40">
        <v>2375</v>
      </c>
      <c r="J26" s="40">
        <v>2375</v>
      </c>
      <c r="K26" s="40">
        <v>0</v>
      </c>
      <c r="L26" s="42">
        <f t="shared" si="0"/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</row>
    <row r="27" spans="1:21" ht="14.25">
      <c r="A27" s="38" t="s">
        <v>105</v>
      </c>
      <c r="B27" s="39" t="s">
        <v>106</v>
      </c>
      <c r="C27" s="40">
        <v>73208</v>
      </c>
      <c r="D27" s="40">
        <v>70833</v>
      </c>
      <c r="E27" s="40">
        <v>24444</v>
      </c>
      <c r="F27" s="40">
        <v>44352</v>
      </c>
      <c r="G27" s="40">
        <v>2037</v>
      </c>
      <c r="H27" s="40">
        <v>0</v>
      </c>
      <c r="I27" s="40">
        <v>2375</v>
      </c>
      <c r="J27" s="40">
        <v>2375</v>
      </c>
      <c r="K27" s="40">
        <v>0</v>
      </c>
      <c r="L27" s="42">
        <f t="shared" si="0"/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</row>
    <row r="28" spans="1:21" ht="14.25">
      <c r="A28" s="38"/>
      <c r="B28" s="39" t="s">
        <v>107</v>
      </c>
      <c r="C28" s="40">
        <v>215374</v>
      </c>
      <c r="D28" s="40">
        <v>208249</v>
      </c>
      <c r="E28" s="40">
        <v>65820</v>
      </c>
      <c r="F28" s="40">
        <v>136944</v>
      </c>
      <c r="G28" s="40">
        <v>5485</v>
      </c>
      <c r="H28" s="40">
        <v>0</v>
      </c>
      <c r="I28" s="40">
        <v>7125</v>
      </c>
      <c r="J28" s="40">
        <v>7125</v>
      </c>
      <c r="K28" s="40">
        <v>0</v>
      </c>
      <c r="L28" s="42">
        <f t="shared" si="0"/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</row>
    <row r="29" spans="1:21" ht="14.25">
      <c r="A29" s="38" t="s">
        <v>108</v>
      </c>
      <c r="B29" s="39" t="s">
        <v>109</v>
      </c>
      <c r="C29" s="40">
        <v>215374</v>
      </c>
      <c r="D29" s="40">
        <v>208249</v>
      </c>
      <c r="E29" s="40">
        <v>65820</v>
      </c>
      <c r="F29" s="40">
        <v>136944</v>
      </c>
      <c r="G29" s="40">
        <v>5485</v>
      </c>
      <c r="H29" s="40">
        <v>0</v>
      </c>
      <c r="I29" s="40">
        <v>7125</v>
      </c>
      <c r="J29" s="40">
        <v>7125</v>
      </c>
      <c r="K29" s="40">
        <v>0</v>
      </c>
      <c r="L29" s="42">
        <f t="shared" si="0"/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ht="14.25">
      <c r="A30" s="38"/>
      <c r="B30" s="39" t="s">
        <v>110</v>
      </c>
      <c r="C30" s="40">
        <v>481483</v>
      </c>
      <c r="D30" s="40">
        <v>411709</v>
      </c>
      <c r="E30" s="40">
        <v>128316</v>
      </c>
      <c r="F30" s="40">
        <v>272700</v>
      </c>
      <c r="G30" s="40">
        <v>10693</v>
      </c>
      <c r="H30" s="40">
        <v>0</v>
      </c>
      <c r="I30" s="40">
        <v>14250</v>
      </c>
      <c r="J30" s="40">
        <v>14250</v>
      </c>
      <c r="K30" s="40">
        <v>0</v>
      </c>
      <c r="L30" s="42">
        <f t="shared" si="0"/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55524</v>
      </c>
      <c r="T30" s="40">
        <v>55524</v>
      </c>
      <c r="U30" s="40">
        <v>0</v>
      </c>
    </row>
    <row r="31" spans="1:21" ht="14.25">
      <c r="A31" s="38" t="s">
        <v>111</v>
      </c>
      <c r="B31" s="39" t="s">
        <v>112</v>
      </c>
      <c r="C31" s="40">
        <v>55524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2">
        <f t="shared" si="0"/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55524</v>
      </c>
      <c r="T31" s="40">
        <v>55524</v>
      </c>
      <c r="U31" s="40">
        <v>0</v>
      </c>
    </row>
    <row r="32" spans="1:21" ht="14.25">
      <c r="A32" s="38" t="s">
        <v>113</v>
      </c>
      <c r="B32" s="39" t="s">
        <v>100</v>
      </c>
      <c r="C32" s="40">
        <v>425959</v>
      </c>
      <c r="D32" s="40">
        <v>411709</v>
      </c>
      <c r="E32" s="40">
        <v>128316</v>
      </c>
      <c r="F32" s="40">
        <v>272700</v>
      </c>
      <c r="G32" s="40">
        <v>10693</v>
      </c>
      <c r="H32" s="40">
        <v>0</v>
      </c>
      <c r="I32" s="40">
        <v>14250</v>
      </c>
      <c r="J32" s="40">
        <v>14250</v>
      </c>
      <c r="K32" s="40">
        <v>0</v>
      </c>
      <c r="L32" s="42">
        <f t="shared" si="0"/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</row>
    <row r="33" spans="1:21" ht="14.25">
      <c r="A33" s="38"/>
      <c r="B33" s="39" t="s">
        <v>114</v>
      </c>
      <c r="C33" s="40">
        <v>141319</v>
      </c>
      <c r="D33" s="40">
        <v>136569</v>
      </c>
      <c r="E33" s="40">
        <v>43884</v>
      </c>
      <c r="F33" s="40">
        <v>89028</v>
      </c>
      <c r="G33" s="40">
        <v>3657</v>
      </c>
      <c r="H33" s="40">
        <v>0</v>
      </c>
      <c r="I33" s="40">
        <v>4750</v>
      </c>
      <c r="J33" s="40">
        <v>4750</v>
      </c>
      <c r="K33" s="40">
        <v>0</v>
      </c>
      <c r="L33" s="42">
        <f t="shared" si="0"/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</row>
    <row r="34" spans="1:21" ht="14.25">
      <c r="A34" s="38" t="s">
        <v>113</v>
      </c>
      <c r="B34" s="39" t="s">
        <v>100</v>
      </c>
      <c r="C34" s="40">
        <v>141319</v>
      </c>
      <c r="D34" s="40">
        <v>136569</v>
      </c>
      <c r="E34" s="40">
        <v>43884</v>
      </c>
      <c r="F34" s="40">
        <v>89028</v>
      </c>
      <c r="G34" s="40">
        <v>3657</v>
      </c>
      <c r="H34" s="40">
        <v>0</v>
      </c>
      <c r="I34" s="40">
        <v>4750</v>
      </c>
      <c r="J34" s="40">
        <v>4750</v>
      </c>
      <c r="K34" s="40">
        <v>0</v>
      </c>
      <c r="L34" s="42">
        <f t="shared" si="0"/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</row>
    <row r="35" spans="1:21" ht="14.25">
      <c r="A35" s="38"/>
      <c r="B35" s="39" t="s">
        <v>115</v>
      </c>
      <c r="C35" s="40">
        <v>285750</v>
      </c>
      <c r="D35" s="40">
        <v>276250</v>
      </c>
      <c r="E35" s="40">
        <v>91128</v>
      </c>
      <c r="F35" s="40">
        <v>177528</v>
      </c>
      <c r="G35" s="40">
        <v>7594</v>
      </c>
      <c r="H35" s="40">
        <v>0</v>
      </c>
      <c r="I35" s="40">
        <v>9500</v>
      </c>
      <c r="J35" s="40">
        <v>9500</v>
      </c>
      <c r="K35" s="40">
        <v>0</v>
      </c>
      <c r="L35" s="42">
        <f t="shared" si="0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</row>
    <row r="36" spans="1:21" ht="14.25">
      <c r="A36" s="38" t="s">
        <v>116</v>
      </c>
      <c r="B36" s="39" t="s">
        <v>117</v>
      </c>
      <c r="C36" s="40">
        <v>285750</v>
      </c>
      <c r="D36" s="40">
        <v>276250</v>
      </c>
      <c r="E36" s="40">
        <v>91128</v>
      </c>
      <c r="F36" s="40">
        <v>177528</v>
      </c>
      <c r="G36" s="40">
        <v>7594</v>
      </c>
      <c r="H36" s="40">
        <v>0</v>
      </c>
      <c r="I36" s="40">
        <v>9500</v>
      </c>
      <c r="J36" s="40">
        <v>9500</v>
      </c>
      <c r="K36" s="40">
        <v>0</v>
      </c>
      <c r="L36" s="42">
        <f t="shared" si="0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</row>
    <row r="37" spans="1:21" ht="14.25">
      <c r="A37" s="38"/>
      <c r="B37" s="39" t="s">
        <v>118</v>
      </c>
      <c r="C37" s="40">
        <v>468958</v>
      </c>
      <c r="D37" s="40">
        <v>356319</v>
      </c>
      <c r="E37" s="40">
        <v>120564</v>
      </c>
      <c r="F37" s="40">
        <v>225708</v>
      </c>
      <c r="G37" s="40">
        <v>10047</v>
      </c>
      <c r="H37" s="40">
        <v>0</v>
      </c>
      <c r="I37" s="40">
        <v>11875</v>
      </c>
      <c r="J37" s="40">
        <v>11875</v>
      </c>
      <c r="K37" s="40">
        <v>0</v>
      </c>
      <c r="L37" s="42">
        <f t="shared" si="0"/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100764</v>
      </c>
      <c r="T37" s="40">
        <v>100764</v>
      </c>
      <c r="U37" s="40">
        <v>0</v>
      </c>
    </row>
    <row r="38" spans="1:21" ht="14.25">
      <c r="A38" s="38" t="s">
        <v>111</v>
      </c>
      <c r="B38" s="39" t="s">
        <v>112</v>
      </c>
      <c r="C38" s="40">
        <v>100764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2">
        <f t="shared" si="0"/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100764</v>
      </c>
      <c r="T38" s="40">
        <v>100764</v>
      </c>
      <c r="U38" s="40">
        <v>0</v>
      </c>
    </row>
    <row r="39" spans="1:21" ht="14.25">
      <c r="A39" s="38" t="s">
        <v>119</v>
      </c>
      <c r="B39" s="39" t="s">
        <v>120</v>
      </c>
      <c r="C39" s="40">
        <v>368194</v>
      </c>
      <c r="D39" s="40">
        <v>356319</v>
      </c>
      <c r="E39" s="40">
        <v>120564</v>
      </c>
      <c r="F39" s="40">
        <v>225708</v>
      </c>
      <c r="G39" s="40">
        <v>10047</v>
      </c>
      <c r="H39" s="40">
        <v>0</v>
      </c>
      <c r="I39" s="40">
        <v>11875</v>
      </c>
      <c r="J39" s="40">
        <v>11875</v>
      </c>
      <c r="K39" s="40">
        <v>0</v>
      </c>
      <c r="L39" s="42">
        <f t="shared" si="0"/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</row>
    <row r="40" spans="1:21" ht="14.25">
      <c r="A40" s="38"/>
      <c r="B40" s="39" t="s">
        <v>121</v>
      </c>
      <c r="C40" s="40">
        <v>137900</v>
      </c>
      <c r="D40" s="40">
        <v>133150</v>
      </c>
      <c r="E40" s="40">
        <v>41160</v>
      </c>
      <c r="F40" s="40">
        <v>88560</v>
      </c>
      <c r="G40" s="40">
        <v>3430</v>
      </c>
      <c r="H40" s="40">
        <v>0</v>
      </c>
      <c r="I40" s="40">
        <v>4750</v>
      </c>
      <c r="J40" s="40">
        <v>4750</v>
      </c>
      <c r="K40" s="40">
        <v>0</v>
      </c>
      <c r="L40" s="42">
        <f t="shared" si="0"/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</row>
    <row r="41" spans="1:21" ht="14.25">
      <c r="A41" s="38" t="s">
        <v>122</v>
      </c>
      <c r="B41" s="39" t="s">
        <v>123</v>
      </c>
      <c r="C41" s="40">
        <v>137900</v>
      </c>
      <c r="D41" s="40">
        <v>133150</v>
      </c>
      <c r="E41" s="40">
        <v>41160</v>
      </c>
      <c r="F41" s="40">
        <v>88560</v>
      </c>
      <c r="G41" s="40">
        <v>3430</v>
      </c>
      <c r="H41" s="40">
        <v>0</v>
      </c>
      <c r="I41" s="40">
        <v>4750</v>
      </c>
      <c r="J41" s="40">
        <v>4750</v>
      </c>
      <c r="K41" s="40">
        <v>0</v>
      </c>
      <c r="L41" s="42">
        <f t="shared" si="0"/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</row>
    <row r="42" spans="1:21" ht="14.25">
      <c r="A42" s="38"/>
      <c r="B42" s="39" t="s">
        <v>124</v>
      </c>
      <c r="C42" s="40">
        <v>67618</v>
      </c>
      <c r="D42" s="40">
        <v>65243</v>
      </c>
      <c r="E42" s="40">
        <v>19284</v>
      </c>
      <c r="F42" s="40">
        <v>44352</v>
      </c>
      <c r="G42" s="40">
        <v>1607</v>
      </c>
      <c r="H42" s="40">
        <v>0</v>
      </c>
      <c r="I42" s="40">
        <v>2375</v>
      </c>
      <c r="J42" s="40">
        <v>2375</v>
      </c>
      <c r="K42" s="40">
        <v>0</v>
      </c>
      <c r="L42" s="42">
        <f t="shared" si="0"/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</row>
    <row r="43" spans="1:21" ht="14.25">
      <c r="A43" s="38" t="s">
        <v>125</v>
      </c>
      <c r="B43" s="39" t="s">
        <v>123</v>
      </c>
      <c r="C43" s="40">
        <v>67618</v>
      </c>
      <c r="D43" s="40">
        <v>65243</v>
      </c>
      <c r="E43" s="40">
        <v>19284</v>
      </c>
      <c r="F43" s="40">
        <v>44352</v>
      </c>
      <c r="G43" s="40">
        <v>1607</v>
      </c>
      <c r="H43" s="40">
        <v>0</v>
      </c>
      <c r="I43" s="40">
        <v>2375</v>
      </c>
      <c r="J43" s="40">
        <v>2375</v>
      </c>
      <c r="K43" s="40">
        <v>0</v>
      </c>
      <c r="L43" s="42">
        <f t="shared" si="0"/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</row>
  </sheetData>
  <sheetProtection/>
  <mergeCells count="19">
    <mergeCell ref="A1:U1"/>
    <mergeCell ref="A2:A4"/>
    <mergeCell ref="B2:B4"/>
    <mergeCell ref="C2:C4"/>
    <mergeCell ref="D2:H2"/>
    <mergeCell ref="I2:R2"/>
    <mergeCell ref="S2:U2"/>
    <mergeCell ref="D3:D4"/>
    <mergeCell ref="E3:E4"/>
    <mergeCell ref="F3:F4"/>
    <mergeCell ref="G3:G4"/>
    <mergeCell ref="H3:H4"/>
    <mergeCell ref="I3:I4"/>
    <mergeCell ref="J3:J4"/>
    <mergeCell ref="U3:U4"/>
    <mergeCell ref="K3:K4"/>
    <mergeCell ref="L3:R3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G27" sqref="G27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59" t="s">
        <v>130</v>
      </c>
      <c r="B1" s="59"/>
      <c r="C1" s="59"/>
      <c r="D1" s="59"/>
      <c r="E1" s="59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62" t="s">
        <v>32</v>
      </c>
      <c r="B3" s="62"/>
      <c r="C3" s="65" t="s">
        <v>33</v>
      </c>
      <c r="D3" s="65" t="s">
        <v>44</v>
      </c>
      <c r="E3" s="65" t="s">
        <v>45</v>
      </c>
    </row>
    <row r="4" spans="1:5" s="1" customFormat="1" ht="21" customHeight="1">
      <c r="A4" s="5" t="s">
        <v>39</v>
      </c>
      <c r="B4" s="5" t="s">
        <v>40</v>
      </c>
      <c r="C4" s="66"/>
      <c r="D4" s="66"/>
      <c r="E4" s="66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63" t="s">
        <v>41</v>
      </c>
      <c r="B30" s="64"/>
      <c r="C30" s="21">
        <f>SUM(C5:C29)</f>
        <v>0</v>
      </c>
      <c r="D30" s="20"/>
      <c r="E30" s="22"/>
    </row>
    <row r="31" spans="1:5" ht="31.5" customHeight="1">
      <c r="A31" s="79" t="s">
        <v>52</v>
      </c>
      <c r="B31" s="79"/>
      <c r="C31" s="79"/>
      <c r="D31" s="79"/>
      <c r="E31" s="79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admin</cp:lastModifiedBy>
  <cp:lastPrinted>2016-01-04T05:25:05Z</cp:lastPrinted>
  <dcterms:created xsi:type="dcterms:W3CDTF">2014-12-23T00:23:06Z</dcterms:created>
  <dcterms:modified xsi:type="dcterms:W3CDTF">2016-02-02T07:11:59Z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